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7725" tabRatio="707" activeTab="1"/>
  </bookViews>
  <sheets>
    <sheet name="Liste" sheetId="1" r:id="rId1"/>
    <sheet name="1.Dön-1.Sınav" sheetId="2" r:id="rId2"/>
    <sheet name="1.Dön-2.Sınav" sheetId="3" r:id="rId3"/>
    <sheet name="2.Dön-1.Sınav" sheetId="4" r:id="rId4"/>
    <sheet name="2.Dön-2.Sınav" sheetId="5" r:id="rId5"/>
  </sheets>
  <definedNames>
    <definedName name="_xlnm.Print_Area" localSheetId="1">'1.Dön-1.Sınav'!$C$1:$AF$89</definedName>
    <definedName name="_xlnm.Print_Area" localSheetId="2">'1.Dön-2.Sınav'!$C$1:$AF$89</definedName>
    <definedName name="_xlnm.Print_Area" localSheetId="3">'2.Dön-1.Sınav'!$C$1:$AF$89</definedName>
    <definedName name="_xlnm.Print_Area" localSheetId="4">'2.Dön-2.Sınav'!$C$1:$AF$89</definedName>
  </definedNames>
  <calcPr fullCalcOnLoad="1"/>
</workbook>
</file>

<file path=xl/sharedStrings.xml><?xml version="1.0" encoding="utf-8"?>
<sst xmlns="http://schemas.openxmlformats.org/spreadsheetml/2006/main" count="183" uniqueCount="57">
  <si>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</si>
  <si>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</si>
  <si>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</si>
  <si>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</si>
  <si>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</si>
  <si>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</si>
  <si>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</si>
  <si>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</si>
  <si>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</si>
  <si>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</si>
  <si>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</si>
  <si>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</si>
  <si>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</si>
  <si>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</si>
  <si>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</si>
  <si>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</si>
  <si>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</si>
  <si>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</si>
  <si>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</si>
  <si>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</si>
  <si>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</si>
  <si>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</si>
  <si>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</si>
  <si>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Cisim Köşegeni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</si>
  <si>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</si>
  <si>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</si>
  <si>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</si>
  <si>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www.geometriarsivi.com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</si>
  <si>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</si>
  <si>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</si>
  <si>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</si>
  <si>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</si>
  <si>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</si>
  <si>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</si>
  <si>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</si>
  <si>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2013-2014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</si>
  <si>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</si>
  <si>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</si>
  <si>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</si>
  <si>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</si>
  <si>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</si>
  <si>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</si>
  <si>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</si>
  <si>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</si>
  <si>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</si>
  <si>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</si>
  <si>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</si>
  <si>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</si>
  <si>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</si>
  <si>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1. Sınav</t>
  </si>
  <si>
    <t>2. Sınav</t>
  </si>
  <si>
    <t>1. DÖNEM</t>
  </si>
  <si>
    <t>2.DÖNEM</t>
  </si>
  <si>
    <t>Sınavlara Git :</t>
  </si>
  <si>
    <t>12/A</t>
  </si>
  <si>
    <t>Dil ve Anlatım</t>
  </si>
  <si>
    <t>Türk Dili ve Edebiyatı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</si>
</sst>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%0"/>
    <numFmt numFmtId="173" formatCode="dd/mm/yyyy;@"/>
  </numFmts>
  <fonts count="6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0"/>
      <color indexed="10"/>
      <name val="Arial Tur"/>
      <family val="0"/>
    </font>
    <font>
      <sz val="11"/>
      <color indexed="60"/>
      <name val="Arial Tur"/>
      <family val="0"/>
    </font>
    <font>
      <sz val="10"/>
      <color indexed="8"/>
      <name val="Arial Tur"/>
      <family val="0"/>
    </font>
    <font>
      <u val="single"/>
      <sz val="10"/>
      <color indexed="56"/>
      <name val="Arial Tur"/>
      <family val="0"/>
    </font>
    <font>
      <sz val="10"/>
      <color indexed="56"/>
      <name val="Arial Tur"/>
      <family val="0"/>
    </font>
    <font>
      <sz val="14"/>
      <color indexed="3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56"/>
      <name val="Arial Tur"/>
      <family val="0"/>
    </font>
    <font>
      <b/>
      <sz val="11"/>
      <name val="Times New Roman"/>
      <family val="1"/>
    </font>
    <font>
      <u val="single"/>
      <sz val="11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i/>
      <sz val="8"/>
      <color indexed="63"/>
      <name val="Calibri"/>
      <family val="0"/>
    </font>
    <font>
      <sz val="9"/>
      <color indexed="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" fontId="0" fillId="33" borderId="0" xfId="0" applyNumberFormat="1" applyFont="1" applyFill="1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0" fillId="33" borderId="11" xfId="0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top" wrapText="1" readingOrder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18" borderId="25" xfId="0" applyFont="1" applyFill="1" applyBorder="1" applyAlignment="1" applyProtection="1">
      <alignment horizontal="left"/>
      <protection locked="0"/>
    </xf>
    <xf numFmtId="0" fontId="7" fillId="18" borderId="25" xfId="0" applyFont="1" applyFill="1" applyBorder="1" applyAlignment="1" applyProtection="1">
      <alignment horizontal="left" vertical="center"/>
      <protection locked="0"/>
    </xf>
    <xf numFmtId="0" fontId="20" fillId="18" borderId="26" xfId="47" applyFont="1" applyFill="1" applyBorder="1" applyAlignment="1" applyProtection="1">
      <alignment/>
      <protection locked="0"/>
    </xf>
    <xf numFmtId="0" fontId="7" fillId="18" borderId="26" xfId="0" applyFont="1" applyFill="1" applyBorder="1" applyAlignment="1" applyProtection="1">
      <alignment/>
      <protection locked="0"/>
    </xf>
    <xf numFmtId="0" fontId="20" fillId="18" borderId="27" xfId="47" applyFont="1" applyFill="1" applyBorder="1" applyAlignment="1" applyProtection="1">
      <alignment/>
      <protection locked="0"/>
    </xf>
    <xf numFmtId="0" fontId="18" fillId="32" borderId="28" xfId="0" applyFont="1" applyFill="1" applyBorder="1" applyAlignment="1" applyProtection="1">
      <alignment horizontal="center" vertical="center"/>
      <protection/>
    </xf>
    <xf numFmtId="0" fontId="18" fillId="32" borderId="29" xfId="0" applyFont="1" applyFill="1" applyBorder="1" applyAlignment="1" applyProtection="1">
      <alignment horizontal="center" vertical="center"/>
      <protection/>
    </xf>
    <xf numFmtId="0" fontId="18" fillId="32" borderId="3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47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left" vertical="top" wrapText="1" indent="1" readingOrder="1"/>
      <protection/>
    </xf>
    <xf numFmtId="0" fontId="5" fillId="0" borderId="0" xfId="0" applyFont="1" applyFill="1" applyBorder="1" applyAlignment="1" applyProtection="1">
      <alignment horizontal="left" vertical="top" wrapText="1" indent="1" readingOrder="1"/>
      <protection/>
    </xf>
    <xf numFmtId="0" fontId="5" fillId="0" borderId="16" xfId="0" applyFont="1" applyFill="1" applyBorder="1" applyAlignment="1" applyProtection="1">
      <alignment horizontal="left" vertical="top" wrapText="1" indent="1" readingOrder="1"/>
      <protection/>
    </xf>
    <xf numFmtId="0" fontId="2" fillId="0" borderId="32" xfId="0" applyFont="1" applyFill="1" applyBorder="1" applyAlignment="1" applyProtection="1">
      <alignment horizontal="center" vertical="top"/>
      <protection/>
    </xf>
    <xf numFmtId="0" fontId="2" fillId="0" borderId="33" xfId="0" applyFont="1" applyFill="1" applyBorder="1" applyAlignment="1" applyProtection="1">
      <alignment horizontal="center" vertical="top"/>
      <protection/>
    </xf>
    <xf numFmtId="0" fontId="2" fillId="0" borderId="34" xfId="0" applyFont="1" applyFill="1" applyBorder="1" applyAlignment="1" applyProtection="1">
      <alignment horizontal="center" vertical="top"/>
      <protection/>
    </xf>
    <xf numFmtId="0" fontId="16" fillId="0" borderId="18" xfId="0" applyFont="1" applyFill="1" applyBorder="1" applyAlignment="1" applyProtection="1">
      <alignment horizontal="right" vertical="center" shrinkToFit="1"/>
      <protection/>
    </xf>
    <xf numFmtId="0" fontId="14" fillId="0" borderId="23" xfId="0" applyFont="1" applyFill="1" applyBorder="1" applyAlignment="1" applyProtection="1">
      <alignment horizontal="left" vertical="center" indent="1"/>
      <protection/>
    </xf>
    <xf numFmtId="0" fontId="14" fillId="0" borderId="24" xfId="0" applyFont="1" applyFill="1" applyBorder="1" applyAlignment="1" applyProtection="1">
      <alignment horizontal="left" vertical="center" indent="1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locked="0"/>
    </xf>
    <xf numFmtId="0" fontId="16" fillId="32" borderId="36" xfId="0" applyFont="1" applyFill="1" applyBorder="1" applyAlignment="1" applyProtection="1">
      <alignment horizontal="center" vertical="center" textRotation="90"/>
      <protection/>
    </xf>
    <xf numFmtId="0" fontId="16" fillId="32" borderId="11" xfId="0" applyFont="1" applyFill="1" applyBorder="1" applyAlignment="1" applyProtection="1">
      <alignment horizontal="center" vertical="center" textRotation="90"/>
      <protection/>
    </xf>
    <xf numFmtId="0" fontId="16" fillId="32" borderId="34" xfId="0" applyFont="1" applyFill="1" applyBorder="1" applyAlignment="1" applyProtection="1">
      <alignment horizontal="center" vertical="center" textRotation="90"/>
      <protection/>
    </xf>
    <xf numFmtId="0" fontId="16" fillId="32" borderId="37" xfId="0" applyFont="1" applyFill="1" applyBorder="1" applyAlignment="1" applyProtection="1">
      <alignment horizontal="center" vertical="center" textRotation="90"/>
      <protection/>
    </xf>
    <xf numFmtId="0" fontId="15" fillId="32" borderId="36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right" vertical="center" shrinkToFit="1"/>
      <protection/>
    </xf>
    <xf numFmtId="173" fontId="0" fillId="0" borderId="0" xfId="0" applyNumberFormat="1" applyFill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left" vertical="center" shrinkToFit="1"/>
      <protection/>
    </xf>
    <xf numFmtId="0" fontId="15" fillId="32" borderId="35" xfId="0" applyFont="1" applyFill="1" applyBorder="1" applyAlignment="1" applyProtection="1">
      <alignment horizontal="center" vertical="center" wrapText="1"/>
      <protection/>
    </xf>
    <xf numFmtId="0" fontId="15" fillId="32" borderId="36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 indent="1" shrinkToFit="1"/>
      <protection locked="0"/>
    </xf>
    <xf numFmtId="0" fontId="16" fillId="0" borderId="15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5" fillId="32" borderId="35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 horizontal="center"/>
    </xf>
    <xf numFmtId="0" fontId="57" fillId="33" borderId="0" xfId="47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 shrinkToFit="1"/>
      <protection/>
    </xf>
    <xf numFmtId="0" fontId="16" fillId="0" borderId="32" xfId="0" applyFont="1" applyFill="1" applyBorder="1" applyAlignment="1" applyProtection="1">
      <alignment horizontal="left" vertical="center" shrinkToFit="1"/>
      <protection/>
    </xf>
    <xf numFmtId="0" fontId="16" fillId="0" borderId="33" xfId="0" applyFont="1" applyFill="1" applyBorder="1" applyAlignment="1" applyProtection="1">
      <alignment horizontal="left" vertical="center" shrinkToFit="1"/>
      <protection/>
    </xf>
    <xf numFmtId="0" fontId="15" fillId="32" borderId="32" xfId="0" applyFont="1" applyFill="1" applyBorder="1" applyAlignment="1" applyProtection="1">
      <alignment horizontal="center" vertical="center"/>
      <protection/>
    </xf>
    <xf numFmtId="0" fontId="15" fillId="32" borderId="33" xfId="0" applyFont="1" applyFill="1" applyBorder="1" applyAlignment="1" applyProtection="1">
      <alignment horizontal="center" vertical="center"/>
      <protection/>
    </xf>
    <xf numFmtId="0" fontId="15" fillId="32" borderId="34" xfId="0" applyFont="1" applyFill="1" applyBorder="1" applyAlignment="1" applyProtection="1">
      <alignment horizontal="center" vertical="center"/>
      <protection/>
    </xf>
    <xf numFmtId="0" fontId="15" fillId="32" borderId="17" xfId="0" applyFont="1" applyFill="1" applyBorder="1" applyAlignment="1" applyProtection="1">
      <alignment horizontal="center" vertical="center"/>
      <protection/>
    </xf>
    <xf numFmtId="0" fontId="15" fillId="32" borderId="18" xfId="0" applyFont="1" applyFill="1" applyBorder="1" applyAlignment="1" applyProtection="1">
      <alignment horizontal="center" vertical="center"/>
      <protection/>
    </xf>
    <xf numFmtId="0" fontId="15" fillId="32" borderId="19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left" vertical="center" shrinkToFit="1"/>
      <protection/>
    </xf>
    <xf numFmtId="0" fontId="17" fillId="0" borderId="34" xfId="0" applyFont="1" applyFill="1" applyBorder="1" applyAlignment="1" applyProtection="1">
      <alignment horizontal="left" vertical="center" shrinkToFit="1"/>
      <protection/>
    </xf>
    <xf numFmtId="0" fontId="17" fillId="0" borderId="16" xfId="0" applyFont="1" applyFill="1" applyBorder="1" applyAlignment="1" applyProtection="1">
      <alignment horizontal="left" vertical="center" shrinkToFit="1"/>
      <protection/>
    </xf>
    <xf numFmtId="0" fontId="5" fillId="34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4" borderId="16" xfId="0" applyFont="1" applyFill="1" applyBorder="1" applyAlignment="1" applyProtection="1">
      <alignment horizontal="left" vertical="top" wrapText="1" indent="1" shrinkToFit="1" readingOrder="1"/>
      <protection locked="0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172" fontId="2" fillId="0" borderId="33" xfId="0" applyNumberFormat="1" applyFont="1" applyFill="1" applyBorder="1" applyAlignment="1" applyProtection="1">
      <alignment horizontal="center" vertical="top" shrinkToFit="1" readingOrder="1"/>
      <protection/>
    </xf>
    <xf numFmtId="0" fontId="9" fillId="33" borderId="0" xfId="0" applyFont="1" applyFill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 vertical="top" wrapText="1" shrinkToFit="1" readingOrder="1"/>
      <protection/>
    </xf>
    <xf numFmtId="0" fontId="19" fillId="0" borderId="0" xfId="0" applyFont="1" applyFill="1" applyBorder="1" applyAlignment="1" applyProtection="1">
      <alignment horizontal="left" vertical="top" wrapText="1" shrinkToFit="1" readingOrder="1"/>
      <protection/>
    </xf>
    <xf numFmtId="0" fontId="19" fillId="0" borderId="16" xfId="0" applyFont="1" applyFill="1" applyBorder="1" applyAlignment="1" applyProtection="1">
      <alignment horizontal="left" vertical="top" wrapText="1" shrinkToFit="1" readingOrder="1"/>
      <protection/>
    </xf>
    <xf numFmtId="0" fontId="16" fillId="0" borderId="17" xfId="0" applyFont="1" applyFill="1" applyBorder="1" applyAlignment="1" applyProtection="1">
      <alignment horizontal="left" vertical="center" shrinkToFit="1"/>
      <protection/>
    </xf>
    <xf numFmtId="0" fontId="16" fillId="0" borderId="18" xfId="0" applyFont="1" applyFill="1" applyBorder="1" applyAlignment="1" applyProtection="1">
      <alignment horizontal="left" vertical="center" shrinkToFit="1"/>
      <protection/>
    </xf>
    <xf numFmtId="0" fontId="17" fillId="0" borderId="19" xfId="0" applyFont="1" applyFill="1" applyBorder="1" applyAlignment="1" applyProtection="1">
      <alignment horizontal="left" vertical="center" shrinkToFit="1"/>
      <protection/>
    </xf>
    <xf numFmtId="0" fontId="5" fillId="0" borderId="32" xfId="0" applyFont="1" applyFill="1" applyBorder="1" applyAlignment="1" applyProtection="1">
      <alignment horizontal="center" vertical="top" wrapText="1" readingOrder="1"/>
      <protection/>
    </xf>
    <xf numFmtId="0" fontId="5" fillId="0" borderId="33" xfId="0" applyFont="1" applyFill="1" applyBorder="1" applyAlignment="1" applyProtection="1">
      <alignment horizontal="center" vertical="top" wrapText="1" readingOrder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8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775"/>
          <c:w val="0.9802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'1.Dön-1.Sınav'!$F$83:$AD$83</c:f>
              <c:numCache/>
            </c:numRef>
          </c:val>
        </c:ser>
        <c:overlap val="-22"/>
        <c:gapWidth val="164"/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64"/>
          <c:w val="0.90225"/>
          <c:h val="0.8492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50403455"/>
        <c:axId val="50977912"/>
      </c:barChart>
      <c:catAx>
        <c:axId val="504034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0403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75"/>
          <c:w val="0.979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'1.Dön-2.Sınav'!$F$83:$AD$83</c:f>
              <c:numCache/>
            </c:numRef>
          </c:val>
        </c:ser>
        <c:overlap val="-22"/>
        <c:gapWidth val="164"/>
        <c:axId val="56148025"/>
        <c:axId val="35570178"/>
      </c:bar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4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4"/>
          <c:w val="0.902"/>
          <c:h val="0.8492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51696147"/>
        <c:axId val="62612140"/>
      </c:barChart>
      <c:catAx>
        <c:axId val="516961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169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775"/>
          <c:w val="0.979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'2.Dön-1.Sınav'!$F$83:$AD$83</c:f>
              <c:numCache/>
            </c:numRef>
          </c:val>
        </c:ser>
        <c:overlap val="-22"/>
        <c:gapWidth val="164"/>
        <c:axId val="26638349"/>
        <c:axId val="38418550"/>
      </c:bar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8550"/>
        <c:crosses val="autoZero"/>
        <c:auto val="1"/>
        <c:lblOffset val="100"/>
        <c:tickLblSkip val="1"/>
        <c:noMultiLvlLbl val="0"/>
      </c:catAx>
      <c:valAx>
        <c:axId val="384185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4"/>
          <c:w val="0.902"/>
          <c:h val="0.8492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10222631"/>
        <c:axId val="24894816"/>
      </c:barChart>
      <c:catAx>
        <c:axId val="10222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0222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775"/>
          <c:w val="0.979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'2.Dön-2.Sınav'!$F$83:$AD$83</c:f>
              <c:numCache/>
            </c:numRef>
          </c:val>
        </c:ser>
        <c:overlap val="-22"/>
        <c:gapWidth val="164"/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26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4"/>
          <c:w val="0.902"/>
          <c:h val="0.8492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28927675"/>
        <c:axId val="59022484"/>
      </c:barChart>
      <c:catAx>
        <c:axId val="289276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892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515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4"/>
        <xdr:cNvGraphicFramePr/>
      </xdr:nvGraphicFramePr>
      <xdr:xfrm>
        <a:off x="4143375" y="6619875"/>
        <a:ext cx="7486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561975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14800" y="4152900"/>
        <a:ext cx="7467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561975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143375" y="6619875"/>
        <a:ext cx="743902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2" width="9.125" style="8" customWidth="1"/>
    <col min="3" max="3" width="9.75390625" style="8" customWidth="1"/>
    <col min="4" max="4" width="33.875" style="8" customWidth="1"/>
    <col min="5" max="5" width="9.125" style="8" customWidth="1"/>
    <col min="6" max="6" width="15.625" style="8" customWidth="1"/>
    <col min="7" max="7" width="1.25" style="8" customWidth="1"/>
    <col min="8" max="8" width="42.375" style="8" customWidth="1"/>
    <col min="9" max="16384" width="9.125" style="8" customWidth="1"/>
  </cols>
  <sheetData>
    <row r="1" spans="1:8" ht="17.25" customHeight="1">
      <c r="A1" s="68"/>
      <c r="B1" s="68"/>
      <c r="C1" s="68"/>
      <c r="D1" s="68"/>
      <c r="E1" s="68"/>
      <c r="F1" s="68"/>
      <c r="G1" s="68"/>
      <c r="H1" s="68"/>
    </row>
    <row r="2" spans="2:4" ht="18">
      <c r="B2" s="73" t="str">
        <f>H6&amp;"  SINIFI ÖĞRENCİ LİSTESİ"</f>
        <v>12/A  SINIFI ÖĞRENCİ LİSTESİ</v>
      </c>
      <c r="C2" s="73"/>
      <c r="D2" s="73"/>
    </row>
    <row r="3" spans="2:8" ht="28.5" customHeight="1">
      <c r="B3" s="69" t="s">
        <v>0</v>
      </c>
      <c r="C3" s="69"/>
      <c r="D3" s="69"/>
      <c r="F3" s="65"/>
      <c r="G3" s="66"/>
      <c r="H3" s="67" t="s">
        <v>33</v>
      </c>
    </row>
    <row r="4" spans="2:8" ht="28.5" customHeight="1">
      <c r="B4" s="15" t="s">
        <v>3</v>
      </c>
      <c r="C4" s="15" t="s">
        <v>4</v>
      </c>
      <c r="D4" s="15" t="s">
        <v>5</v>
      </c>
      <c r="F4" s="46" t="s">
        <v>31</v>
      </c>
      <c r="G4" s="47" t="s">
        <v>28</v>
      </c>
      <c r="H4" s="18"/>
    </row>
    <row r="5" spans="2:8" ht="13.5" customHeight="1">
      <c r="B5" s="16">
        <v>1</v>
      </c>
      <c r="C5" s="21"/>
      <c r="D5" s="22"/>
      <c r="F5" s="48" t="s">
        <v>32</v>
      </c>
      <c r="G5" s="49" t="s">
        <v>28</v>
      </c>
      <c r="H5" s="18" t="s">
        <v>35</v>
      </c>
    </row>
    <row r="6" spans="2:8" ht="13.5" customHeight="1">
      <c r="B6" s="16">
        <v>2</v>
      </c>
      <c r="C6" s="21"/>
      <c r="D6" s="22"/>
      <c r="F6" s="48" t="s">
        <v>26</v>
      </c>
      <c r="G6" s="49" t="s">
        <v>28</v>
      </c>
      <c r="H6" s="18" t="s">
        <v>54</v>
      </c>
    </row>
    <row r="7" spans="2:8" ht="13.5" customHeight="1">
      <c r="B7" s="16">
        <v>3</v>
      </c>
      <c r="C7" s="21"/>
      <c r="D7" s="22"/>
      <c r="F7" s="48" t="s">
        <v>29</v>
      </c>
      <c r="G7" s="49" t="s">
        <v>28</v>
      </c>
      <c r="H7" s="18" t="s">
        <v>55</v>
      </c>
    </row>
    <row r="8" spans="2:8" ht="13.5" customHeight="1">
      <c r="B8" s="16">
        <v>4</v>
      </c>
      <c r="C8" s="21"/>
      <c r="D8" s="22"/>
      <c r="F8" s="48" t="s">
        <v>30</v>
      </c>
      <c r="G8" s="49" t="s">
        <v>28</v>
      </c>
      <c r="H8" s="18"/>
    </row>
    <row r="9" spans="2:8" ht="13.5" customHeight="1">
      <c r="B9" s="16">
        <v>5</v>
      </c>
      <c r="C9" s="21"/>
      <c r="D9" s="22"/>
      <c r="F9" s="48" t="s">
        <v>34</v>
      </c>
      <c r="G9" s="49" t="s">
        <v>28</v>
      </c>
      <c r="H9" s="18" t="s">
        <v>56</v>
      </c>
    </row>
    <row r="10" spans="2:6" ht="13.5" customHeight="1" thickBot="1">
      <c r="B10" s="16">
        <v>6</v>
      </c>
      <c r="C10" s="21"/>
      <c r="D10" s="22"/>
      <c r="F10" s="17"/>
    </row>
    <row r="11" spans="2:6" ht="13.5" customHeight="1" thickBot="1">
      <c r="B11" s="16">
        <v>7</v>
      </c>
      <c r="C11" s="21"/>
      <c r="D11" s="22"/>
      <c r="F11" s="60" t="s">
        <v>53</v>
      </c>
    </row>
    <row r="12" spans="2:8" ht="13.5" customHeight="1">
      <c r="B12" s="16">
        <v>8</v>
      </c>
      <c r="C12" s="21"/>
      <c r="D12" s="22"/>
      <c r="F12" s="61" t="s">
        <v>51</v>
      </c>
      <c r="G12" s="19"/>
      <c r="H12" s="59"/>
    </row>
    <row r="13" spans="2:8" ht="13.5" customHeight="1">
      <c r="B13" s="16">
        <v>9</v>
      </c>
      <c r="C13" s="21"/>
      <c r="D13" s="22"/>
      <c r="F13" s="62" t="s">
        <v>49</v>
      </c>
      <c r="G13" s="70"/>
      <c r="H13" s="70"/>
    </row>
    <row r="14" spans="2:8" ht="13.5" customHeight="1">
      <c r="B14" s="16">
        <v>10</v>
      </c>
      <c r="C14" s="21"/>
      <c r="D14" s="22"/>
      <c r="F14" s="62" t="s">
        <v>50</v>
      </c>
      <c r="G14" s="71"/>
      <c r="H14" s="72"/>
    </row>
    <row r="15" spans="2:8" ht="13.5" customHeight="1">
      <c r="B15" s="16">
        <v>11</v>
      </c>
      <c r="C15" s="21"/>
      <c r="D15" s="22"/>
      <c r="F15" s="62"/>
      <c r="G15" s="1"/>
      <c r="H15" s="9"/>
    </row>
    <row r="16" spans="2:8" ht="13.5" customHeight="1">
      <c r="B16" s="16">
        <v>12</v>
      </c>
      <c r="C16" s="21"/>
      <c r="D16" s="22"/>
      <c r="F16" s="63" t="s">
        <v>52</v>
      </c>
      <c r="G16" s="1"/>
      <c r="H16" s="1"/>
    </row>
    <row r="17" spans="2:6" ht="13.5" customHeight="1">
      <c r="B17" s="16">
        <v>13</v>
      </c>
      <c r="C17" s="21"/>
      <c r="D17" s="22"/>
      <c r="F17" s="62" t="s">
        <v>49</v>
      </c>
    </row>
    <row r="18" spans="2:6" ht="13.5" customHeight="1">
      <c r="B18" s="16">
        <v>14</v>
      </c>
      <c r="C18" s="21"/>
      <c r="D18" s="22"/>
      <c r="F18" s="62" t="s">
        <v>50</v>
      </c>
    </row>
    <row r="19" spans="2:6" ht="13.5" customHeight="1" thickBot="1">
      <c r="B19" s="16">
        <v>15</v>
      </c>
      <c r="C19" s="21"/>
      <c r="D19" s="22"/>
      <c r="F19" s="64"/>
    </row>
    <row r="20" spans="2:4" ht="13.5" customHeight="1">
      <c r="B20" s="16">
        <v>16</v>
      </c>
      <c r="C20" s="21"/>
      <c r="D20" s="22"/>
    </row>
    <row r="21" spans="2:4" ht="13.5" customHeight="1">
      <c r="B21" s="16">
        <v>17</v>
      </c>
      <c r="C21" s="21"/>
      <c r="D21" s="22"/>
    </row>
    <row r="22" spans="2:4" ht="13.5" customHeight="1">
      <c r="B22" s="16">
        <v>18</v>
      </c>
      <c r="C22" s="21"/>
      <c r="D22" s="22"/>
    </row>
    <row r="23" spans="2:4" ht="13.5" customHeight="1">
      <c r="B23" s="16">
        <v>19</v>
      </c>
      <c r="C23" s="21"/>
      <c r="D23" s="22"/>
    </row>
    <row r="24" spans="2:4" ht="13.5" customHeight="1">
      <c r="B24" s="16">
        <v>20</v>
      </c>
      <c r="C24" s="21"/>
      <c r="D24" s="22"/>
    </row>
    <row r="25" spans="2:4" ht="13.5" customHeight="1">
      <c r="B25" s="16">
        <v>21</v>
      </c>
      <c r="C25" s="21"/>
      <c r="D25" s="22"/>
    </row>
    <row r="26" spans="2:4" ht="13.5" customHeight="1">
      <c r="B26" s="16">
        <v>22</v>
      </c>
      <c r="C26" s="21"/>
      <c r="D26" s="22"/>
    </row>
    <row r="27" spans="2:4" ht="13.5" customHeight="1">
      <c r="B27" s="16">
        <v>23</v>
      </c>
      <c r="C27" s="21"/>
      <c r="D27" s="22"/>
    </row>
    <row r="28" spans="2:4" ht="13.5" customHeight="1">
      <c r="B28" s="16">
        <v>24</v>
      </c>
      <c r="C28" s="21"/>
      <c r="D28" s="22"/>
    </row>
    <row r="29" spans="2:4" ht="13.5" customHeight="1">
      <c r="B29" s="16">
        <v>25</v>
      </c>
      <c r="C29" s="21"/>
      <c r="D29" s="22"/>
    </row>
    <row r="30" spans="2:4" ht="13.5" customHeight="1">
      <c r="B30" s="16">
        <v>26</v>
      </c>
      <c r="C30" s="21"/>
      <c r="D30" s="22"/>
    </row>
    <row r="31" spans="2:4" ht="13.5" customHeight="1">
      <c r="B31" s="16">
        <v>27</v>
      </c>
      <c r="C31" s="21"/>
      <c r="D31" s="22"/>
    </row>
    <row r="32" spans="2:4" ht="13.5" customHeight="1">
      <c r="B32" s="16">
        <v>28</v>
      </c>
      <c r="C32" s="21"/>
      <c r="D32" s="22"/>
    </row>
    <row r="33" spans="2:4" ht="13.5" customHeight="1">
      <c r="B33" s="16">
        <v>29</v>
      </c>
      <c r="C33" s="21"/>
      <c r="D33" s="22"/>
    </row>
    <row r="34" spans="2:4" ht="13.5" customHeight="1">
      <c r="B34" s="16">
        <v>30</v>
      </c>
      <c r="C34" s="21"/>
      <c r="D34" s="22"/>
    </row>
    <row r="35" spans="2:4" ht="13.5" customHeight="1">
      <c r="B35" s="16">
        <v>31</v>
      </c>
      <c r="C35" s="21"/>
      <c r="D35" s="22"/>
    </row>
    <row r="36" spans="2:4" ht="13.5" customHeight="1">
      <c r="B36" s="16">
        <v>32</v>
      </c>
      <c r="C36" s="21"/>
      <c r="D36" s="22"/>
    </row>
    <row r="37" spans="2:4" ht="13.5" customHeight="1">
      <c r="B37" s="16">
        <v>33</v>
      </c>
      <c r="C37" s="21"/>
      <c r="D37" s="22"/>
    </row>
    <row r="38" spans="2:4" ht="13.5" customHeight="1">
      <c r="B38" s="16">
        <v>34</v>
      </c>
      <c r="C38" s="21"/>
      <c r="D38" s="22"/>
    </row>
    <row r="39" spans="2:4" ht="13.5" customHeight="1">
      <c r="B39" s="16">
        <v>35</v>
      </c>
      <c r="C39" s="21"/>
      <c r="D39" s="22"/>
    </row>
    <row r="40" spans="2:4" ht="12" customHeight="1">
      <c r="B40" s="16">
        <v>36</v>
      </c>
      <c r="C40" s="21"/>
      <c r="D40" s="22"/>
    </row>
    <row r="41" spans="2:4" ht="12" customHeight="1">
      <c r="B41" s="16">
        <v>37</v>
      </c>
      <c r="C41" s="21"/>
      <c r="D41" s="22"/>
    </row>
    <row r="42" spans="2:4" ht="12" customHeight="1">
      <c r="B42" s="16">
        <v>38</v>
      </c>
      <c r="C42" s="21"/>
      <c r="D42" s="22"/>
    </row>
    <row r="43" spans="2:4" ht="12" customHeight="1">
      <c r="B43" s="16">
        <v>39</v>
      </c>
      <c r="C43" s="21"/>
      <c r="D43" s="22"/>
    </row>
    <row r="44" spans="2:4" ht="12" customHeight="1">
      <c r="B44" s="16">
        <v>40</v>
      </c>
      <c r="C44" s="21"/>
      <c r="D44" s="22"/>
    </row>
    <row r="45" spans="2:4" ht="12" customHeight="1">
      <c r="B45" s="16">
        <v>41</v>
      </c>
      <c r="C45" s="21"/>
      <c r="D45" s="22"/>
    </row>
    <row r="46" spans="2:4" ht="12" customHeight="1">
      <c r="B46" s="16">
        <v>42</v>
      </c>
      <c r="C46" s="21"/>
      <c r="D46" s="22"/>
    </row>
    <row r="47" spans="2:4" ht="12" customHeight="1">
      <c r="B47" s="16">
        <v>43</v>
      </c>
      <c r="C47" s="21"/>
      <c r="D47" s="22"/>
    </row>
    <row r="48" spans="2:4" ht="12" customHeight="1">
      <c r="B48" s="16">
        <v>44</v>
      </c>
      <c r="C48" s="21"/>
      <c r="D48" s="22"/>
    </row>
    <row r="49" spans="2:4" ht="12" customHeight="1">
      <c r="B49" s="16">
        <v>45</v>
      </c>
      <c r="C49" s="21"/>
      <c r="D49" s="22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 selectLockedCells="1"/>
  <mergeCells count="5">
    <mergeCell ref="A1:H1"/>
    <mergeCell ref="B3:D3"/>
    <mergeCell ref="G13:H13"/>
    <mergeCell ref="G14:H14"/>
    <mergeCell ref="B2:D2"/>
  </mergeCells>
  <hyperlinks>
    <hyperlink ref="F13" location="'1.Dön-1.Sınav'!A1" display="1. Sınav"/>
    <hyperlink ref="F14" location="'1.Dön-2.Sınav'!A1" display="2. Sınav"/>
    <hyperlink ref="F17" location="'2.Dön-1.Sınav'!A1" display="1. Sınav"/>
    <hyperlink ref="F18" location="'2.Dön-2.Sınav'!A1" display="2. Sınav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tabSelected="1" zoomScalePageLayoutView="0" workbookViewId="0" topLeftCell="A22">
      <selection activeCell="D14" sqref="D14:E14"/>
    </sheetView>
  </sheetViews>
  <sheetFormatPr defaultColWidth="9.00390625" defaultRowHeight="12.75"/>
  <cols>
    <col min="1" max="1" width="2.875" style="2" customWidth="1"/>
    <col min="2" max="2" width="2.75390625" style="2" customWidth="1"/>
    <col min="3" max="3" width="5.625" style="2" customWidth="1"/>
    <col min="4" max="4" width="6.75390625" style="2" customWidth="1"/>
    <col min="5" max="5" width="26.375" style="2" customWidth="1"/>
    <col min="6" max="6" width="4.625" style="2" customWidth="1"/>
    <col min="7" max="11" width="3.75390625" style="2" customWidth="1"/>
    <col min="12" max="12" width="4.375" style="2" customWidth="1"/>
    <col min="13" max="30" width="3.75390625" style="2" customWidth="1"/>
    <col min="31" max="31" width="5.625" style="2" customWidth="1"/>
    <col min="32" max="32" width="10.25390625" style="2" customWidth="1"/>
    <col min="33" max="33" width="8.375" style="2" customWidth="1"/>
    <col min="34" max="34" width="23.37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22" t="s">
        <v>22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7"/>
      <c r="AH2" s="120"/>
      <c r="AI2" s="120"/>
      <c r="AJ2" s="120"/>
    </row>
    <row r="3" spans="2:36" ht="15" customHeight="1">
      <c r="B3" s="23"/>
      <c r="C3" s="124" t="s">
        <v>12</v>
      </c>
      <c r="D3" s="125"/>
      <c r="E3" s="132" t="str">
        <f>Liste!G4&amp;Liste!H4</f>
        <v>:</v>
      </c>
      <c r="F3" s="132"/>
      <c r="G3" s="101" t="s">
        <v>15</v>
      </c>
      <c r="H3" s="101"/>
      <c r="I3" s="101"/>
      <c r="J3" s="101"/>
      <c r="K3" s="132" t="str">
        <f>Liste!G6&amp;" "&amp;Liste!H6</f>
        <v>: 12/A</v>
      </c>
      <c r="L3" s="132"/>
      <c r="M3" s="132"/>
      <c r="N3" s="132"/>
      <c r="O3" s="132"/>
      <c r="P3" s="133"/>
      <c r="Q3" s="24"/>
      <c r="R3" s="126" t="s">
        <v>11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7"/>
      <c r="AH3" s="121"/>
      <c r="AI3" s="120"/>
      <c r="AJ3" s="120"/>
    </row>
    <row r="4" spans="2:32" ht="15" customHeight="1" thickBot="1">
      <c r="B4" s="23"/>
      <c r="C4" s="111" t="s">
        <v>13</v>
      </c>
      <c r="D4" s="112"/>
      <c r="E4" s="113" t="str">
        <f>Liste!G5&amp;Liste!H5</f>
        <v>:2013-2014</v>
      </c>
      <c r="F4" s="113"/>
      <c r="G4" s="123" t="s">
        <v>37</v>
      </c>
      <c r="H4" s="123"/>
      <c r="I4" s="123"/>
      <c r="J4" s="123"/>
      <c r="K4" s="113" t="s">
        <v>43</v>
      </c>
      <c r="L4" s="113"/>
      <c r="M4" s="113"/>
      <c r="N4" s="113"/>
      <c r="O4" s="113"/>
      <c r="P4" s="134"/>
      <c r="Q4" s="3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</row>
    <row r="5" spans="2:36" ht="15" customHeight="1">
      <c r="B5" s="23"/>
      <c r="C5" s="111" t="s">
        <v>14</v>
      </c>
      <c r="D5" s="112"/>
      <c r="E5" s="113" t="s">
        <v>25</v>
      </c>
      <c r="F5" s="113"/>
      <c r="G5" s="123" t="s">
        <v>29</v>
      </c>
      <c r="H5" s="123"/>
      <c r="I5" s="123"/>
      <c r="J5" s="123"/>
      <c r="K5" s="113" t="str">
        <f>Liste!G8&amp;" "&amp;Liste!H7</f>
        <v>: Dil ve Anlatım</v>
      </c>
      <c r="L5" s="113"/>
      <c r="M5" s="113"/>
      <c r="N5" s="113"/>
      <c r="O5" s="113"/>
      <c r="P5" s="134"/>
      <c r="Q5" s="24"/>
      <c r="R5" s="149" t="s">
        <v>19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41" t="e">
        <f>O16</f>
        <v>#DIV/0!</v>
      </c>
      <c r="AE5" s="141"/>
      <c r="AF5" s="50" t="s">
        <v>20</v>
      </c>
      <c r="AH5" s="142" t="s">
        <v>36</v>
      </c>
      <c r="AI5" s="142"/>
      <c r="AJ5" s="142"/>
    </row>
    <row r="6" spans="2:36" ht="15" customHeight="1" thickBot="1">
      <c r="B6" s="23"/>
      <c r="C6" s="146" t="s">
        <v>30</v>
      </c>
      <c r="D6" s="147"/>
      <c r="E6" s="103" t="str">
        <f>Liste!G7&amp;Liste!H8</f>
        <v>:</v>
      </c>
      <c r="F6" s="103"/>
      <c r="G6" s="85"/>
      <c r="H6" s="85"/>
      <c r="I6" s="85"/>
      <c r="J6" s="85"/>
      <c r="K6" s="103"/>
      <c r="L6" s="103"/>
      <c r="M6" s="103"/>
      <c r="N6" s="103"/>
      <c r="O6" s="103"/>
      <c r="P6" s="148"/>
      <c r="Q6" s="24"/>
      <c r="R6" s="79" t="s">
        <v>46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H6" s="142"/>
      <c r="AI6" s="142"/>
      <c r="AJ6" s="142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43">
        <f>CONCATENATE(AJ9,AJ10,AJ11,AJ12,AJ13,AJ14,AJ15,AJ16,AJ17,AJ18,AJ19,AJ20,AJ21,AJ23,AJ24,AJ25,AJ26,AJ27,AJ28,AJ29,AJ30,AJ31,AJ32,AJ33)</f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H7" s="142"/>
      <c r="AI7" s="142"/>
      <c r="AJ7" s="142"/>
    </row>
    <row r="8" spans="2:32" ht="21" customHeight="1">
      <c r="B8" s="1"/>
      <c r="C8" s="104" t="s">
        <v>21</v>
      </c>
      <c r="D8" s="105"/>
      <c r="E8" s="105"/>
      <c r="F8" s="27" t="s">
        <v>16</v>
      </c>
      <c r="G8" s="3"/>
      <c r="H8" s="92" t="s">
        <v>9</v>
      </c>
      <c r="I8" s="93"/>
      <c r="J8" s="93"/>
      <c r="K8" s="93"/>
      <c r="L8" s="93"/>
      <c r="M8" s="93"/>
      <c r="N8" s="93"/>
      <c r="O8" s="93"/>
      <c r="P8" s="94"/>
      <c r="Q8" s="25"/>
      <c r="R8" s="143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5"/>
    </row>
    <row r="9" spans="2:36" ht="19.5" customHeight="1">
      <c r="B9" s="1"/>
      <c r="C9" s="37">
        <v>1</v>
      </c>
      <c r="D9" s="110"/>
      <c r="E9" s="110"/>
      <c r="F9" s="38"/>
      <c r="G9" s="3"/>
      <c r="H9" s="88" t="s">
        <v>38</v>
      </c>
      <c r="I9" s="89"/>
      <c r="J9" s="89"/>
      <c r="K9" s="89"/>
      <c r="L9" s="89"/>
      <c r="M9" s="89"/>
      <c r="N9" s="89"/>
      <c r="O9" s="90">
        <f>COUNTIF(AF38:AF82,"GEÇMEZ")</f>
        <v>0</v>
      </c>
      <c r="P9" s="91"/>
      <c r="Q9" s="25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110"/>
      <c r="E10" s="110"/>
      <c r="F10" s="38"/>
      <c r="G10" s="3"/>
      <c r="H10" s="88" t="s">
        <v>39</v>
      </c>
      <c r="I10" s="89"/>
      <c r="J10" s="89"/>
      <c r="K10" s="89"/>
      <c r="L10" s="89"/>
      <c r="M10" s="89"/>
      <c r="N10" s="89"/>
      <c r="O10" s="90">
        <f>COUNTIF(AF38:AF82,"GEÇER")</f>
        <v>0</v>
      </c>
      <c r="P10" s="91"/>
      <c r="Q10" s="25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110"/>
      <c r="E11" s="110"/>
      <c r="F11" s="38"/>
      <c r="G11" s="3"/>
      <c r="H11" s="88" t="s">
        <v>40</v>
      </c>
      <c r="I11" s="89"/>
      <c r="J11" s="89"/>
      <c r="K11" s="89"/>
      <c r="L11" s="89"/>
      <c r="M11" s="89"/>
      <c r="N11" s="89"/>
      <c r="O11" s="90">
        <f>COUNTIF(AF38:AF82,"ORTA")</f>
        <v>0</v>
      </c>
      <c r="P11" s="91"/>
      <c r="Q11" s="25"/>
      <c r="R11" s="135" t="s">
        <v>24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7">
        <v>4</v>
      </c>
      <c r="D12" s="110"/>
      <c r="E12" s="110"/>
      <c r="F12" s="38"/>
      <c r="G12" s="3"/>
      <c r="H12" s="88" t="s">
        <v>41</v>
      </c>
      <c r="I12" s="89"/>
      <c r="J12" s="89"/>
      <c r="K12" s="89"/>
      <c r="L12" s="89"/>
      <c r="M12" s="89"/>
      <c r="N12" s="89"/>
      <c r="O12" s="90">
        <f>COUNTIF(AF38:AF82,"İYİ")</f>
        <v>0</v>
      </c>
      <c r="P12" s="91"/>
      <c r="Q12" s="25"/>
      <c r="R12" s="135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7">
        <v>5</v>
      </c>
      <c r="D13" s="110"/>
      <c r="E13" s="110"/>
      <c r="F13" s="38"/>
      <c r="G13" s="3"/>
      <c r="H13" s="88" t="s">
        <v>42</v>
      </c>
      <c r="I13" s="89"/>
      <c r="J13" s="89"/>
      <c r="K13" s="89"/>
      <c r="L13" s="89"/>
      <c r="M13" s="89"/>
      <c r="N13" s="89"/>
      <c r="O13" s="90">
        <f>COUNTIF(AF38:AF82,"PEKİYİ")</f>
        <v>0</v>
      </c>
      <c r="P13" s="91"/>
      <c r="Q13" s="25"/>
      <c r="R13" s="135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7">
        <v>6</v>
      </c>
      <c r="D14" s="110"/>
      <c r="E14" s="110"/>
      <c r="F14" s="38"/>
      <c r="G14" s="3"/>
      <c r="H14" s="138"/>
      <c r="I14" s="139"/>
      <c r="J14" s="139"/>
      <c r="K14" s="139"/>
      <c r="L14" s="139"/>
      <c r="M14" s="139"/>
      <c r="N14" s="139"/>
      <c r="O14" s="139"/>
      <c r="P14" s="140"/>
      <c r="Q14" s="25"/>
      <c r="R14" s="135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7">
        <v>7</v>
      </c>
      <c r="D15" s="110"/>
      <c r="E15" s="110"/>
      <c r="F15" s="38"/>
      <c r="G15" s="3"/>
      <c r="H15" s="88" t="s">
        <v>10</v>
      </c>
      <c r="I15" s="89"/>
      <c r="J15" s="89"/>
      <c r="K15" s="89"/>
      <c r="L15" s="89"/>
      <c r="M15" s="89"/>
      <c r="N15" s="89"/>
      <c r="O15" s="106" t="str">
        <f>IF(COUNT(AE38:AE82)=0," ",SUM(AE38:AE82)/COUNT(AE38:AE82))</f>
        <v> </v>
      </c>
      <c r="P15" s="107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5">
        <f>Liste!H8</f>
        <v>0</v>
      </c>
      <c r="AD15" s="75"/>
      <c r="AE15" s="75"/>
      <c r="AF15" s="76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110"/>
      <c r="E16" s="110"/>
      <c r="F16" s="38"/>
      <c r="G16" s="3"/>
      <c r="H16" s="86" t="s">
        <v>45</v>
      </c>
      <c r="I16" s="87"/>
      <c r="J16" s="87"/>
      <c r="K16" s="87"/>
      <c r="L16" s="87"/>
      <c r="M16" s="87"/>
      <c r="N16" s="87"/>
      <c r="O16" s="108" t="e">
        <f>SUM(O10:O13)/SUM(O9:O14)</f>
        <v>#DIV/0!</v>
      </c>
      <c r="P16" s="109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 t="str">
        <f>Liste!H9</f>
        <v>Türk Dili ve Edebiyatı</v>
      </c>
      <c r="AD16" s="77"/>
      <c r="AE16" s="77"/>
      <c r="AF16" s="78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110"/>
      <c r="E17" s="110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7">
        <v>10</v>
      </c>
      <c r="D18" s="110"/>
      <c r="E18" s="110" t="s">
        <v>23</v>
      </c>
      <c r="F18" s="38"/>
      <c r="G18" s="24"/>
      <c r="H18" s="82" t="s">
        <v>17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7">
        <v>11</v>
      </c>
      <c r="D19" s="110"/>
      <c r="E19" s="110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7">
        <v>12</v>
      </c>
      <c r="D20" s="110"/>
      <c r="E20" s="110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7">
        <v>13</v>
      </c>
      <c r="D21" s="110"/>
      <c r="E21" s="110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7">
        <v>14</v>
      </c>
      <c r="D22" s="110"/>
      <c r="E22" s="110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7">
        <v>15</v>
      </c>
      <c r="D23" s="110"/>
      <c r="E23" s="110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7">
        <v>16</v>
      </c>
      <c r="D24" s="110"/>
      <c r="E24" s="110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7">
        <v>17</v>
      </c>
      <c r="D25" s="110"/>
      <c r="E25" s="110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7">
        <v>18</v>
      </c>
      <c r="D26" s="110"/>
      <c r="E26" s="110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7">
        <v>19</v>
      </c>
      <c r="D27" s="110"/>
      <c r="E27" s="110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7">
        <v>20</v>
      </c>
      <c r="D28" s="110"/>
      <c r="E28" s="110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110"/>
      <c r="E29" s="110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7">
        <v>22</v>
      </c>
      <c r="D30" s="110"/>
      <c r="E30" s="110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7">
        <v>23</v>
      </c>
      <c r="D31" s="110"/>
      <c r="E31" s="110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7">
        <v>24</v>
      </c>
      <c r="D32" s="110"/>
      <c r="E32" s="110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7">
        <v>25</v>
      </c>
      <c r="D33" s="110"/>
      <c r="E33" s="110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17" t="s">
        <v>8</v>
      </c>
      <c r="D34" s="118"/>
      <c r="E34" s="11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16" t="s">
        <v>0</v>
      </c>
      <c r="D36" s="100"/>
      <c r="E36" s="100"/>
      <c r="F36" s="100" t="s">
        <v>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96" t="s">
        <v>6</v>
      </c>
      <c r="AF36" s="98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97"/>
      <c r="AF37" s="99"/>
      <c r="AH37" s="12"/>
      <c r="AI37" s="13"/>
    </row>
    <row r="38" spans="2:35" ht="15" customHeight="1">
      <c r="B38" s="1"/>
      <c r="C38" s="30">
        <v>1</v>
      </c>
      <c r="D38" s="45" t="str">
        <f>IF(Liste!C5=0," ",Liste!C5)</f>
        <v> </v>
      </c>
      <c r="E38" s="45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8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 t="str">
        <f>IF(Liste!C6=0," ",Liste!C6)</f>
        <v> </v>
      </c>
      <c r="E39" s="45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8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 t="str">
        <f>IF(Liste!C7=0," ",Liste!C7)</f>
        <v> </v>
      </c>
      <c r="E40" s="45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 t="str">
        <f>IF(Liste!C8=0," ",Liste!C8)</f>
        <v> </v>
      </c>
      <c r="E41" s="45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 t="str">
        <f>IF(Liste!C9=0," ",Liste!C9)</f>
        <v> </v>
      </c>
      <c r="E42" s="45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 t="str">
        <f>IF(Liste!C10=0," ",Liste!C10)</f>
        <v> </v>
      </c>
      <c r="E43" s="45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 t="str">
        <f>IF(Liste!C11=0," ",Liste!C11)</f>
        <v> </v>
      </c>
      <c r="E44" s="45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 t="str">
        <f>IF(Liste!C12=0," ",Liste!C12)</f>
        <v> </v>
      </c>
      <c r="E45" s="45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 t="str">
        <f>IF(Liste!C13=0," ",Liste!C13)</f>
        <v> </v>
      </c>
      <c r="E46" s="45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 t="str">
        <f>IF(Liste!C14=0," ",Liste!C14)</f>
        <v> </v>
      </c>
      <c r="E47" s="45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 t="str">
        <f>IF(Liste!C15=0," ",Liste!C15)</f>
        <v> </v>
      </c>
      <c r="E48" s="45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 t="str">
        <f>IF(Liste!C16=0," ",Liste!C16)</f>
        <v> </v>
      </c>
      <c r="E49" s="45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 t="str">
        <f>IF(Liste!C17=0," ",Liste!C17)</f>
        <v> </v>
      </c>
      <c r="E50" s="45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 t="str">
        <f>IF(Liste!C18=0," ",Liste!C18)</f>
        <v> </v>
      </c>
      <c r="E51" s="45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 t="str">
        <f>IF(Liste!C19=0," ",Liste!C19)</f>
        <v> </v>
      </c>
      <c r="E52" s="45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 t="str">
        <f>IF(Liste!C20=0," ",Liste!C20)</f>
        <v> </v>
      </c>
      <c r="E53" s="45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 t="str">
        <f>IF(Liste!C21=0," ",Liste!C21)</f>
        <v> </v>
      </c>
      <c r="E54" s="45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 t="str">
        <f>IF(Liste!C22=0," ",Liste!C22)</f>
        <v> </v>
      </c>
      <c r="E55" s="45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>IF(AE55=" "," ",IF(AE55&gt;=85,"PEKİYİ",IF(AE55&gt;=70,"İYİ",IF(AE55&gt;=60,"ORTA",IF(AE55&gt;=50,"GEÇER",IF(AE55&lt;50,"GEÇMEZ"))))))</f>
        <v> </v>
      </c>
      <c r="AH55" s="14"/>
    </row>
    <row r="56" spans="2:34" ht="15" customHeight="1">
      <c r="B56" s="1"/>
      <c r="C56" s="30">
        <v>19</v>
      </c>
      <c r="D56" s="45" t="str">
        <f>IF(Liste!C23=0," ",Liste!C23)</f>
        <v> </v>
      </c>
      <c r="E56" s="45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 t="str">
        <f>IF(Liste!C24=0," ",Liste!C24)</f>
        <v> </v>
      </c>
      <c r="E57" s="45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 t="str">
        <f>IF(Liste!C25=0," ",Liste!C25)</f>
        <v> </v>
      </c>
      <c r="E58" s="45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 t="str">
        <f>IF(Liste!C26=0," ",Liste!C26)</f>
        <v> </v>
      </c>
      <c r="E59" s="45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 t="str">
        <f>IF(Liste!C27=0," ",Liste!C27)</f>
        <v> </v>
      </c>
      <c r="E60" s="45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 t="str">
        <f>IF(Liste!C28=0," ",Liste!C28)</f>
        <v> </v>
      </c>
      <c r="E61" s="45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 t="str">
        <f>IF(Liste!C29=0," ",Liste!C29)</f>
        <v> </v>
      </c>
      <c r="E62" s="45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 t="str">
        <f>IF(Liste!C30=0," ",Liste!C30)</f>
        <v> </v>
      </c>
      <c r="E63" s="45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 t="str">
        <f>IF(Liste!C31=0," ",Liste!C31)</f>
        <v> </v>
      </c>
      <c r="E64" s="45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 t="str">
        <f>IF(Liste!C32=0," ",Liste!C32)</f>
        <v> </v>
      </c>
      <c r="E65" s="45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 t="str">
        <f>IF(Liste!C33=0," ",Liste!C33)</f>
        <v> </v>
      </c>
      <c r="E66" s="45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 t="str">
        <f>IF(Liste!C34=0," ",Liste!C34)</f>
        <v> </v>
      </c>
      <c r="E67" s="45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 t="str">
        <f>IF(Liste!C35=0," ",Liste!C35)</f>
        <v> </v>
      </c>
      <c r="E68" s="45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 t="str">
        <f>IF(Liste!C36=0," ",Liste!C36)</f>
        <v> </v>
      </c>
      <c r="E69" s="45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 t="str">
        <f>IF(Liste!C37=0," ",Liste!C37)</f>
        <v> </v>
      </c>
      <c r="E70" s="45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 t="str">
        <f>IF(Liste!C38=0," ",Liste!C38)</f>
        <v> </v>
      </c>
      <c r="E71" s="45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5" customHeight="1">
      <c r="B72" s="1"/>
      <c r="C72" s="30">
        <v>35</v>
      </c>
      <c r="D72" s="45" t="str">
        <f>IF(Liste!C39=0," ",Liste!C39)</f>
        <v> </v>
      </c>
      <c r="E72" s="45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3" t="str">
        <f t="shared" si="3"/>
        <v> </v>
      </c>
      <c r="AF72" s="44" t="str">
        <f>IF(AE72=" "," ",IF(AE72&gt;=85,"PEKİYİ",IF(AE72&gt;=70,"İYİ",IF(AE72&gt;=60,"ORTA",IF(AE72&gt;=50,"GEÇER",IF(AE72&lt;50,"GEÇMEZ"))))))</f>
        <v> </v>
      </c>
    </row>
    <row r="73" spans="2:32" ht="15" customHeight="1">
      <c r="B73" s="1"/>
      <c r="C73" s="30">
        <v>36</v>
      </c>
      <c r="D73" s="45" t="str">
        <f>IF(Liste!C40=0," ",Liste!C40)</f>
        <v> </v>
      </c>
      <c r="E73" s="45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3" t="str">
        <f t="shared" si="3"/>
        <v> </v>
      </c>
      <c r="AF73" s="44" t="str">
        <f t="shared" si="4"/>
        <v> </v>
      </c>
    </row>
    <row r="74" spans="2:32" ht="15" customHeight="1">
      <c r="B74" s="1"/>
      <c r="C74" s="30">
        <v>37</v>
      </c>
      <c r="D74" s="45" t="str">
        <f>IF(Liste!C41=0," ",Liste!C41)</f>
        <v> </v>
      </c>
      <c r="E74" s="45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3" t="str">
        <f t="shared" si="3"/>
        <v> </v>
      </c>
      <c r="AF74" s="44" t="str">
        <f t="shared" si="4"/>
        <v> </v>
      </c>
    </row>
    <row r="75" spans="2:32" ht="15" customHeight="1">
      <c r="B75" s="1"/>
      <c r="C75" s="30">
        <v>38</v>
      </c>
      <c r="D75" s="45" t="str">
        <f>IF(Liste!C42=0," ",Liste!C42)</f>
        <v> </v>
      </c>
      <c r="E75" s="45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3" t="str">
        <f t="shared" si="3"/>
        <v> </v>
      </c>
      <c r="AF75" s="44" t="str">
        <f t="shared" si="4"/>
        <v> </v>
      </c>
    </row>
    <row r="76" spans="3:33" ht="15" customHeight="1">
      <c r="C76" s="30">
        <v>39</v>
      </c>
      <c r="D76" s="45" t="str">
        <f>IF(Liste!C43=0," ",Liste!C43)</f>
        <v> </v>
      </c>
      <c r="E76" s="45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3" t="str">
        <f t="shared" si="3"/>
        <v> </v>
      </c>
      <c r="AF76" s="44" t="str">
        <f t="shared" si="4"/>
        <v> </v>
      </c>
      <c r="AG76" s="40"/>
    </row>
    <row r="77" spans="3:33" ht="12.75">
      <c r="C77" s="30">
        <v>40</v>
      </c>
      <c r="D77" s="45" t="str">
        <f>IF(Liste!C44=0," ",Liste!C44)</f>
        <v> </v>
      </c>
      <c r="E77" s="45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3" t="str">
        <f t="shared" si="3"/>
        <v> </v>
      </c>
      <c r="AF77" s="44" t="str">
        <f t="shared" si="4"/>
        <v> </v>
      </c>
      <c r="AG77" s="42"/>
    </row>
    <row r="78" spans="3:33" ht="12.75">
      <c r="C78" s="30">
        <v>41</v>
      </c>
      <c r="D78" s="45" t="str">
        <f>IF(Liste!C45=0," ",Liste!C45)</f>
        <v> </v>
      </c>
      <c r="E78" s="45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3" t="str">
        <f t="shared" si="3"/>
        <v> </v>
      </c>
      <c r="AF78" s="44" t="str">
        <f t="shared" si="4"/>
        <v> </v>
      </c>
      <c r="AG78" s="41"/>
    </row>
    <row r="79" spans="3:32" ht="12.75">
      <c r="C79" s="30">
        <v>42</v>
      </c>
      <c r="D79" s="45" t="str">
        <f>IF(Liste!C46=0," ",Liste!C46)</f>
        <v> </v>
      </c>
      <c r="E79" s="45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3" t="str">
        <f t="shared" si="3"/>
        <v> </v>
      </c>
      <c r="AF79" s="44" t="str">
        <f t="shared" si="4"/>
        <v> </v>
      </c>
    </row>
    <row r="80" spans="3:32" ht="12.75">
      <c r="C80" s="30">
        <v>43</v>
      </c>
      <c r="D80" s="45" t="str">
        <f>IF(Liste!C47=0," ",Liste!C47)</f>
        <v> </v>
      </c>
      <c r="E80" s="45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3" t="str">
        <f t="shared" si="3"/>
        <v> </v>
      </c>
      <c r="AF80" s="44" t="str">
        <f t="shared" si="4"/>
        <v> </v>
      </c>
    </row>
    <row r="81" spans="3:32" ht="12.75">
      <c r="C81" s="30">
        <v>44</v>
      </c>
      <c r="D81" s="45" t="str">
        <f>IF(Liste!C48=0," ",Liste!C48)</f>
        <v> </v>
      </c>
      <c r="E81" s="45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3" t="str">
        <f t="shared" si="3"/>
        <v> </v>
      </c>
      <c r="AF81" s="44" t="str">
        <f t="shared" si="4"/>
        <v> </v>
      </c>
    </row>
    <row r="82" spans="3:32" ht="13.5" thickBot="1">
      <c r="C82" s="56">
        <v>45</v>
      </c>
      <c r="D82" s="57" t="str">
        <f>IF(Liste!C49=0," ",Liste!C49)</f>
        <v> </v>
      </c>
      <c r="E82" s="57" t="str">
        <f>IF(Liste!D49=0," ",Liste!D49)</f>
        <v> 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43" t="str">
        <f t="shared" si="3"/>
        <v> </v>
      </c>
      <c r="AF82" s="44" t="str">
        <f t="shared" si="4"/>
        <v> </v>
      </c>
    </row>
    <row r="83" spans="3:32" ht="20.25" customHeight="1" thickBot="1">
      <c r="C83" s="114" t="s">
        <v>7</v>
      </c>
      <c r="D83" s="115"/>
      <c r="E83" s="115"/>
      <c r="F83" s="55" t="str">
        <f>IF(F9=0," ",((SUM(F38:F82)/COUNT(F38:F82))*100)/F9)</f>
        <v> </v>
      </c>
      <c r="G83" s="55" t="str">
        <f>IF(F10=0," ",((SUM(G38:G82)/COUNT(G38:G82))*100)/F10)</f>
        <v> </v>
      </c>
      <c r="H83" s="55" t="str">
        <f>IF(F11=0," ",((SUM(H38:H82)/COUNT(H38:H82))*100)/F11)</f>
        <v> </v>
      </c>
      <c r="I83" s="55" t="str">
        <f>IF(F12=0," ",((SUM(I38:I82)/COUNT(I38:I82))*100)/F12)</f>
        <v> </v>
      </c>
      <c r="J83" s="55" t="str">
        <f>IF(F13=0," ",((SUM(J38:J82)/COUNT(J38:J82))*100)/F13)</f>
        <v> </v>
      </c>
      <c r="K83" s="55" t="str">
        <f>IF(F14=0," ",((SUM(K38:K82)/COUNT(K38:K82))*100)/F14)</f>
        <v> </v>
      </c>
      <c r="L83" s="55" t="str">
        <f>IF(F15=0," ",((SUM(L38:L82)/COUNT(L38:L82))*100)/F15)</f>
        <v> </v>
      </c>
      <c r="M83" s="55" t="str">
        <f>IF(F16=0," ",((SUM(M38:M82)/COUNT(M38:M82))*100)/F16)</f>
        <v> </v>
      </c>
      <c r="N83" s="55" t="str">
        <f>IF(F17=0," ",((SUM(N38:N82)/COUNT(N38:N82))*100)/F17)</f>
        <v> </v>
      </c>
      <c r="O83" s="55" t="str">
        <f>IF(F18=0," ",((SUM(O38:O82)/COUNT(O38:O82))*100)/F18)</f>
        <v> </v>
      </c>
      <c r="P83" s="55" t="str">
        <f>IF(F19=0," ",((SUM(P38:P82)/COUNT(P38:P82))*100)/F19)</f>
        <v> </v>
      </c>
      <c r="Q83" s="55" t="str">
        <f>IF(F20=0," ",((SUM(Q38:Q82)/COUNT(Q38:Q82))*100)/F20)</f>
        <v> </v>
      </c>
      <c r="R83" s="55" t="str">
        <f>IF(F21=0," ",((SUM(R38:R82)/COUNT(R38:R82))*100)/F21)</f>
        <v> </v>
      </c>
      <c r="S83" s="55" t="str">
        <f>IF(F22=0," ",((SUM(S38:S82)/COUNT(S38:S82))*100)/F22)</f>
        <v> </v>
      </c>
      <c r="T83" s="55" t="str">
        <f>IF(F23=0," ",((SUM(T38:T82)/COUNT(T38:T82))*100)/F23)</f>
        <v> </v>
      </c>
      <c r="U83" s="55" t="str">
        <f>IF(F24=0," ",((SUM(U38:U82)/COUNT(U38:U82))*100)/F24)</f>
        <v> </v>
      </c>
      <c r="V83" s="55" t="str">
        <f>IF(F25=0," ",((SUM(V38:V82)/COUNT(V38:V82))*100)/F25)</f>
        <v> </v>
      </c>
      <c r="W83" s="55" t="str">
        <f>IF(F26=0," ",((SUM(W38:W82)/COUNT(W38:W82))*100)/F26)</f>
        <v> </v>
      </c>
      <c r="X83" s="55" t="str">
        <f>IF(F27=0," ",((SUM(X38:X82)/COUNT(X38:X82))*100)/F27)</f>
        <v> </v>
      </c>
      <c r="Y83" s="55" t="str">
        <f>IF(F28=0," ",((SUM(Y38:Y82)/COUNT(Y38:Y82))*100)/F28)</f>
        <v> </v>
      </c>
      <c r="Z83" s="55" t="str">
        <f>IF(F29=0," ",((SUM(Z38:Z82)/COUNT(Z38:Z82))*100)/F29)</f>
        <v> </v>
      </c>
      <c r="AA83" s="55" t="str">
        <f>IF(F30=0," ",((SUM(AA38:AA82)/COUNT(AA38:AA82))*100)/F30)</f>
        <v> </v>
      </c>
      <c r="AB83" s="55" t="str">
        <f>IF(F31=0," ",((SUM(AB38:AB82)/COUNT(AB38:AB82))*100)/F31)</f>
        <v> </v>
      </c>
      <c r="AC83" s="55" t="str">
        <f>IF(F32=0," ",((SUM(AC38:AC82)/COUNT(AC38:AC82))*100)/F32)</f>
        <v> </v>
      </c>
      <c r="AD83" s="55" t="str">
        <f>IF(F33=0," ",((SUM(AD38:AD82)/COUNT(AD38:AD82))*100)/F33)</f>
        <v> </v>
      </c>
      <c r="AE83" s="28"/>
      <c r="AF83" s="28"/>
    </row>
    <row r="84" spans="3:32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40"/>
      <c r="Z86" s="40"/>
      <c r="AA86" s="40"/>
      <c r="AB86" s="102">
        <f ca="1">TODAY()</f>
        <v>42491</v>
      </c>
      <c r="AC86" s="102"/>
      <c r="AD86" s="102"/>
      <c r="AE86" s="102"/>
      <c r="AF86" s="102"/>
    </row>
    <row r="87" spans="25:32" ht="12.75">
      <c r="Y87" s="42"/>
      <c r="Z87" s="42"/>
      <c r="AA87" s="42"/>
      <c r="AB87" s="95"/>
      <c r="AC87" s="95"/>
      <c r="AD87" s="95"/>
      <c r="AE87" s="95"/>
      <c r="AF87" s="95"/>
    </row>
    <row r="88" spans="25:32" ht="12.75">
      <c r="Y88" s="41"/>
      <c r="Z88" s="41"/>
      <c r="AA88" s="41"/>
      <c r="AB88" s="74" t="s">
        <v>44</v>
      </c>
      <c r="AC88" s="74"/>
      <c r="AD88" s="74"/>
      <c r="AE88" s="74"/>
      <c r="AF88" s="74"/>
    </row>
  </sheetData>
  <sheetProtection selectLockedCells="1"/>
  <mergeCells count="80">
    <mergeCell ref="E3:F3"/>
    <mergeCell ref="AD5:AE5"/>
    <mergeCell ref="AH5:AJ7"/>
    <mergeCell ref="R7:AF10"/>
    <mergeCell ref="G5:J5"/>
    <mergeCell ref="D9:E9"/>
    <mergeCell ref="C6:D6"/>
    <mergeCell ref="K6:P6"/>
    <mergeCell ref="R5:AC5"/>
    <mergeCell ref="K5:P5"/>
    <mergeCell ref="R11:AF14"/>
    <mergeCell ref="D11:E11"/>
    <mergeCell ref="H11:N11"/>
    <mergeCell ref="H10:N10"/>
    <mergeCell ref="O12:P12"/>
    <mergeCell ref="H12:N12"/>
    <mergeCell ref="D10:E10"/>
    <mergeCell ref="O11:P11"/>
    <mergeCell ref="O13:P13"/>
    <mergeCell ref="H14:P14"/>
    <mergeCell ref="AH2:AJ2"/>
    <mergeCell ref="AH3:AJ3"/>
    <mergeCell ref="C2:AF2"/>
    <mergeCell ref="G4:J4"/>
    <mergeCell ref="C3:D3"/>
    <mergeCell ref="R3:AF4"/>
    <mergeCell ref="C4:D4"/>
    <mergeCell ref="E4:F4"/>
    <mergeCell ref="K3:P3"/>
    <mergeCell ref="K4:P4"/>
    <mergeCell ref="C83:E83"/>
    <mergeCell ref="C36:E36"/>
    <mergeCell ref="D22:E22"/>
    <mergeCell ref="D23:E23"/>
    <mergeCell ref="D28:E28"/>
    <mergeCell ref="D29:E29"/>
    <mergeCell ref="C34:E34"/>
    <mergeCell ref="D27:E27"/>
    <mergeCell ref="D31:E31"/>
    <mergeCell ref="D32:E32"/>
    <mergeCell ref="H15:N15"/>
    <mergeCell ref="D15:E15"/>
    <mergeCell ref="D16:E16"/>
    <mergeCell ref="D26:E26"/>
    <mergeCell ref="D18:E18"/>
    <mergeCell ref="D24:E24"/>
    <mergeCell ref="D21:E21"/>
    <mergeCell ref="D19:E19"/>
    <mergeCell ref="D20:E20"/>
    <mergeCell ref="D25:E25"/>
    <mergeCell ref="O10:P10"/>
    <mergeCell ref="H13:N13"/>
    <mergeCell ref="D33:E33"/>
    <mergeCell ref="D30:E30"/>
    <mergeCell ref="C5:D5"/>
    <mergeCell ref="E5:F5"/>
    <mergeCell ref="D12:E12"/>
    <mergeCell ref="D13:E13"/>
    <mergeCell ref="D14:E14"/>
    <mergeCell ref="D17:E17"/>
    <mergeCell ref="AB87:AF87"/>
    <mergeCell ref="AE36:AE37"/>
    <mergeCell ref="AF36:AF37"/>
    <mergeCell ref="F36:AD36"/>
    <mergeCell ref="G3:J3"/>
    <mergeCell ref="AB86:AF86"/>
    <mergeCell ref="E6:F6"/>
    <mergeCell ref="C8:E8"/>
    <mergeCell ref="O15:P15"/>
    <mergeCell ref="O16:P16"/>
    <mergeCell ref="AB88:AF88"/>
    <mergeCell ref="AC15:AF15"/>
    <mergeCell ref="AC16:AF16"/>
    <mergeCell ref="R6:AF6"/>
    <mergeCell ref="H18:AF18"/>
    <mergeCell ref="G6:J6"/>
    <mergeCell ref="H16:N16"/>
    <mergeCell ref="H9:N9"/>
    <mergeCell ref="O9:P9"/>
    <mergeCell ref="H8:P8"/>
  </mergeCells>
  <conditionalFormatting sqref="F83:O83">
    <cfRule type="cellIs" priority="7" dxfId="3" operator="lessThan" stopIfTrue="1">
      <formula>50</formula>
    </cfRule>
  </conditionalFormatting>
  <conditionalFormatting sqref="F83:AD83">
    <cfRule type="cellIs" priority="5" dxfId="16" operator="lessThan" stopIfTrue="1">
      <formula>50</formula>
    </cfRule>
    <cfRule type="cellIs" priority="6" dxfId="17" operator="lessThan" stopIfTrue="1">
      <formula>50</formula>
    </cfRule>
  </conditionalFormatting>
  <conditionalFormatting sqref="AF38:AF82">
    <cfRule type="cellIs" priority="1" dxfId="16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34">
      <selection activeCell="E77" sqref="E77"/>
    </sheetView>
  </sheetViews>
  <sheetFormatPr defaultColWidth="9.00390625" defaultRowHeight="12.75"/>
  <cols>
    <col min="1" max="1" width="2.875" style="2" customWidth="1"/>
    <col min="2" max="2" width="2.75390625" style="2" customWidth="1"/>
    <col min="3" max="3" width="5.625" style="2" customWidth="1"/>
    <col min="4" max="4" width="6.75390625" style="2" customWidth="1"/>
    <col min="5" max="5" width="26.375" style="2" customWidth="1"/>
    <col min="6" max="6" width="4.625" style="2" customWidth="1"/>
    <col min="7" max="30" width="3.75390625" style="2" customWidth="1"/>
    <col min="31" max="31" width="5.625" style="2" customWidth="1"/>
    <col min="32" max="32" width="10.25390625" style="2" customWidth="1"/>
    <col min="33" max="33" width="8.375" style="2" customWidth="1"/>
    <col min="34" max="34" width="23.37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22" t="s">
        <v>22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7"/>
      <c r="AH2" s="120" t="s">
        <v>18</v>
      </c>
      <c r="AI2" s="120"/>
      <c r="AJ2" s="120"/>
    </row>
    <row r="3" spans="2:36" ht="15" customHeight="1">
      <c r="B3" s="23"/>
      <c r="C3" s="124" t="s">
        <v>12</v>
      </c>
      <c r="D3" s="125"/>
      <c r="E3" s="132" t="str">
        <f>Liste!G4&amp;Liste!H4</f>
        <v>:</v>
      </c>
      <c r="F3" s="132"/>
      <c r="G3" s="101" t="s">
        <v>15</v>
      </c>
      <c r="H3" s="101"/>
      <c r="I3" s="101"/>
      <c r="J3" s="101"/>
      <c r="K3" s="132" t="str">
        <f>Liste!G6&amp;" "&amp;Liste!H6</f>
        <v>: 12/A</v>
      </c>
      <c r="L3" s="132"/>
      <c r="M3" s="132"/>
      <c r="N3" s="132"/>
      <c r="O3" s="132"/>
      <c r="P3" s="133"/>
      <c r="Q3" s="24"/>
      <c r="R3" s="126" t="s">
        <v>11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7"/>
      <c r="AH3" s="121" t="s">
        <v>27</v>
      </c>
      <c r="AI3" s="120"/>
      <c r="AJ3" s="120"/>
    </row>
    <row r="4" spans="2:32" ht="15" customHeight="1" thickBot="1">
      <c r="B4" s="23"/>
      <c r="C4" s="111" t="s">
        <v>13</v>
      </c>
      <c r="D4" s="112"/>
      <c r="E4" s="113" t="str">
        <f>Liste!G5&amp;Liste!H5</f>
        <v>:2013-2014</v>
      </c>
      <c r="F4" s="113"/>
      <c r="G4" s="123" t="s">
        <v>37</v>
      </c>
      <c r="H4" s="123"/>
      <c r="I4" s="123"/>
      <c r="J4" s="123"/>
      <c r="K4" s="113" t="s">
        <v>47</v>
      </c>
      <c r="L4" s="113"/>
      <c r="M4" s="113"/>
      <c r="N4" s="113"/>
      <c r="O4" s="113"/>
      <c r="P4" s="134"/>
      <c r="Q4" s="3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</row>
    <row r="5" spans="2:36" ht="15" customHeight="1">
      <c r="B5" s="23"/>
      <c r="C5" s="111" t="s">
        <v>14</v>
      </c>
      <c r="D5" s="112"/>
      <c r="E5" s="113" t="s">
        <v>25</v>
      </c>
      <c r="F5" s="113"/>
      <c r="G5" s="123" t="s">
        <v>29</v>
      </c>
      <c r="H5" s="123"/>
      <c r="I5" s="123"/>
      <c r="J5" s="123"/>
      <c r="K5" s="113" t="str">
        <f>Liste!G8&amp;" "&amp;Liste!H7</f>
        <v>: Dil ve Anlatım</v>
      </c>
      <c r="L5" s="113"/>
      <c r="M5" s="113"/>
      <c r="N5" s="113"/>
      <c r="O5" s="113"/>
      <c r="P5" s="134"/>
      <c r="Q5" s="24"/>
      <c r="R5" s="149" t="s">
        <v>19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41" t="e">
        <f>O16</f>
        <v>#DIV/0!</v>
      </c>
      <c r="AE5" s="141"/>
      <c r="AF5" s="50" t="s">
        <v>20</v>
      </c>
      <c r="AH5" s="142" t="s">
        <v>36</v>
      </c>
      <c r="AI5" s="142"/>
      <c r="AJ5" s="142"/>
    </row>
    <row r="6" spans="2:36" ht="15" customHeight="1" thickBot="1">
      <c r="B6" s="23"/>
      <c r="C6" s="146" t="s">
        <v>30</v>
      </c>
      <c r="D6" s="147"/>
      <c r="E6" s="103" t="str">
        <f>Liste!G7&amp;Liste!H8</f>
        <v>:</v>
      </c>
      <c r="F6" s="103"/>
      <c r="G6" s="85"/>
      <c r="H6" s="85"/>
      <c r="I6" s="85"/>
      <c r="J6" s="85"/>
      <c r="K6" s="103"/>
      <c r="L6" s="103"/>
      <c r="M6" s="103"/>
      <c r="N6" s="103"/>
      <c r="O6" s="103"/>
      <c r="P6" s="148"/>
      <c r="Q6" s="24"/>
      <c r="R6" s="79" t="s">
        <v>46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H6" s="142"/>
      <c r="AI6" s="142"/>
      <c r="AJ6" s="142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43">
        <f>CONCATENATE(AJ9,AJ10,AJ11,AJ12,AJ13,AJ14,AJ15,AJ16,AJ17,AJ18,AJ19,AJ20,AJ21,AJ23,AJ24,AJ25,AJ26,AJ27,AJ28,AJ29,AJ30,AJ31,AJ32,AJ33)</f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H7" s="142"/>
      <c r="AI7" s="142"/>
      <c r="AJ7" s="142"/>
    </row>
    <row r="8" spans="2:32" ht="21" customHeight="1">
      <c r="B8" s="1"/>
      <c r="C8" s="104" t="s">
        <v>21</v>
      </c>
      <c r="D8" s="105"/>
      <c r="E8" s="105"/>
      <c r="F8" s="27" t="s">
        <v>16</v>
      </c>
      <c r="G8" s="3"/>
      <c r="H8" s="92" t="s">
        <v>9</v>
      </c>
      <c r="I8" s="93"/>
      <c r="J8" s="93"/>
      <c r="K8" s="93"/>
      <c r="L8" s="93"/>
      <c r="M8" s="93"/>
      <c r="N8" s="93"/>
      <c r="O8" s="93"/>
      <c r="P8" s="94"/>
      <c r="Q8" s="25"/>
      <c r="R8" s="143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5"/>
    </row>
    <row r="9" spans="2:36" ht="19.5" customHeight="1">
      <c r="B9" s="1"/>
      <c r="C9" s="37">
        <v>1</v>
      </c>
      <c r="D9" s="110"/>
      <c r="E9" s="110"/>
      <c r="F9" s="38"/>
      <c r="G9" s="3"/>
      <c r="H9" s="88" t="s">
        <v>38</v>
      </c>
      <c r="I9" s="89"/>
      <c r="J9" s="89"/>
      <c r="K9" s="89"/>
      <c r="L9" s="89"/>
      <c r="M9" s="89"/>
      <c r="N9" s="89"/>
      <c r="O9" s="90">
        <f>COUNTIF(AF38:AF82,"GEÇMEZ")</f>
        <v>0</v>
      </c>
      <c r="P9" s="91"/>
      <c r="Q9" s="25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110"/>
      <c r="E10" s="110"/>
      <c r="F10" s="38"/>
      <c r="G10" s="3"/>
      <c r="H10" s="88" t="s">
        <v>39</v>
      </c>
      <c r="I10" s="89"/>
      <c r="J10" s="89"/>
      <c r="K10" s="89"/>
      <c r="L10" s="89"/>
      <c r="M10" s="89"/>
      <c r="N10" s="89"/>
      <c r="O10" s="90">
        <f>COUNTIF(AF38:AF82,"GEÇER")</f>
        <v>0</v>
      </c>
      <c r="P10" s="91"/>
      <c r="Q10" s="25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110"/>
      <c r="E11" s="110"/>
      <c r="F11" s="38"/>
      <c r="G11" s="3"/>
      <c r="H11" s="88" t="s">
        <v>40</v>
      </c>
      <c r="I11" s="89"/>
      <c r="J11" s="89"/>
      <c r="K11" s="89"/>
      <c r="L11" s="89"/>
      <c r="M11" s="89"/>
      <c r="N11" s="89"/>
      <c r="O11" s="90">
        <f>COUNTIF(AF38:AF82,"ORTA")</f>
        <v>0</v>
      </c>
      <c r="P11" s="91"/>
      <c r="Q11" s="25"/>
      <c r="R11" s="135" t="s">
        <v>24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7">
        <v>4</v>
      </c>
      <c r="D12" s="110"/>
      <c r="E12" s="110"/>
      <c r="F12" s="38"/>
      <c r="G12" s="3"/>
      <c r="H12" s="88" t="s">
        <v>41</v>
      </c>
      <c r="I12" s="89"/>
      <c r="J12" s="89"/>
      <c r="K12" s="89"/>
      <c r="L12" s="89"/>
      <c r="M12" s="89"/>
      <c r="N12" s="89"/>
      <c r="O12" s="90">
        <f>COUNTIF(AF38:AF82,"İYİ")</f>
        <v>0</v>
      </c>
      <c r="P12" s="91"/>
      <c r="Q12" s="25"/>
      <c r="R12" s="135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7">
        <v>5</v>
      </c>
      <c r="D13" s="110"/>
      <c r="E13" s="110"/>
      <c r="F13" s="38"/>
      <c r="G13" s="3"/>
      <c r="H13" s="88" t="s">
        <v>42</v>
      </c>
      <c r="I13" s="89"/>
      <c r="J13" s="89"/>
      <c r="K13" s="89"/>
      <c r="L13" s="89"/>
      <c r="M13" s="89"/>
      <c r="N13" s="89"/>
      <c r="O13" s="90">
        <f>COUNTIF(AF38:AF82,"PEKİYİ")</f>
        <v>0</v>
      </c>
      <c r="P13" s="91"/>
      <c r="Q13" s="25"/>
      <c r="R13" s="135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7">
        <v>6</v>
      </c>
      <c r="D14" s="110"/>
      <c r="E14" s="110"/>
      <c r="F14" s="38"/>
      <c r="G14" s="3"/>
      <c r="H14" s="138"/>
      <c r="I14" s="139"/>
      <c r="J14" s="139"/>
      <c r="K14" s="139"/>
      <c r="L14" s="139"/>
      <c r="M14" s="139"/>
      <c r="N14" s="139"/>
      <c r="O14" s="139"/>
      <c r="P14" s="140"/>
      <c r="Q14" s="25"/>
      <c r="R14" s="135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7">
        <v>7</v>
      </c>
      <c r="D15" s="110"/>
      <c r="E15" s="110"/>
      <c r="F15" s="38"/>
      <c r="G15" s="3"/>
      <c r="H15" s="88" t="s">
        <v>10</v>
      </c>
      <c r="I15" s="89"/>
      <c r="J15" s="89"/>
      <c r="K15" s="89"/>
      <c r="L15" s="89"/>
      <c r="M15" s="89"/>
      <c r="N15" s="89"/>
      <c r="O15" s="106" t="str">
        <f>IF(COUNT(AE38:AE82)=0," ",SUM(AE38:AE82)/COUNT(AE38:AE82))</f>
        <v> </v>
      </c>
      <c r="P15" s="107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5">
        <f>Liste!H8</f>
        <v>0</v>
      </c>
      <c r="AD15" s="75"/>
      <c r="AE15" s="75"/>
      <c r="AF15" s="76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110"/>
      <c r="E16" s="110"/>
      <c r="F16" s="38"/>
      <c r="G16" s="3"/>
      <c r="H16" s="86" t="s">
        <v>45</v>
      </c>
      <c r="I16" s="87"/>
      <c r="J16" s="87"/>
      <c r="K16" s="87"/>
      <c r="L16" s="87"/>
      <c r="M16" s="87"/>
      <c r="N16" s="87"/>
      <c r="O16" s="108" t="e">
        <f>SUM(O10:O13)/SUM(O9:O14)</f>
        <v>#DIV/0!</v>
      </c>
      <c r="P16" s="109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 t="str">
        <f>Liste!H9</f>
        <v>Türk Dili ve Edebiyatı</v>
      </c>
      <c r="AD16" s="77"/>
      <c r="AE16" s="77"/>
      <c r="AF16" s="78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110"/>
      <c r="E17" s="110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7">
        <v>10</v>
      </c>
      <c r="D18" s="110"/>
      <c r="E18" s="110"/>
      <c r="F18" s="38"/>
      <c r="G18" s="24"/>
      <c r="H18" s="82" t="s">
        <v>17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7">
        <v>11</v>
      </c>
      <c r="D19" s="110"/>
      <c r="E19" s="110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7">
        <v>12</v>
      </c>
      <c r="D20" s="110"/>
      <c r="E20" s="110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7">
        <v>13</v>
      </c>
      <c r="D21" s="110"/>
      <c r="E21" s="110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7">
        <v>14</v>
      </c>
      <c r="D22" s="110"/>
      <c r="E22" s="110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7">
        <v>15</v>
      </c>
      <c r="D23" s="110"/>
      <c r="E23" s="110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7">
        <v>16</v>
      </c>
      <c r="D24" s="110"/>
      <c r="E24" s="110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7">
        <v>17</v>
      </c>
      <c r="D25" s="110"/>
      <c r="E25" s="110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7">
        <v>18</v>
      </c>
      <c r="D26" s="110"/>
      <c r="E26" s="110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7">
        <v>19</v>
      </c>
      <c r="D27" s="110"/>
      <c r="E27" s="110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7">
        <v>20</v>
      </c>
      <c r="D28" s="110"/>
      <c r="E28" s="110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110"/>
      <c r="E29" s="110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7">
        <v>22</v>
      </c>
      <c r="D30" s="110"/>
      <c r="E30" s="110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7">
        <v>23</v>
      </c>
      <c r="D31" s="110"/>
      <c r="E31" s="110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7">
        <v>24</v>
      </c>
      <c r="D32" s="110"/>
      <c r="E32" s="110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7">
        <v>25</v>
      </c>
      <c r="D33" s="110"/>
      <c r="E33" s="110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17" t="s">
        <v>8</v>
      </c>
      <c r="D34" s="118"/>
      <c r="E34" s="11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16" t="s">
        <v>0</v>
      </c>
      <c r="D36" s="100"/>
      <c r="E36" s="100"/>
      <c r="F36" s="100" t="s">
        <v>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96" t="s">
        <v>6</v>
      </c>
      <c r="AF36" s="98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97"/>
      <c r="AF37" s="99"/>
      <c r="AH37" s="12"/>
      <c r="AI37" s="13"/>
    </row>
    <row r="38" spans="2:35" ht="15" customHeight="1">
      <c r="B38" s="1"/>
      <c r="C38" s="30">
        <v>1</v>
      </c>
      <c r="D38" s="45" t="str">
        <f>IF(Liste!C5=0," ",Liste!C5)</f>
        <v> </v>
      </c>
      <c r="E38" s="45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8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 t="str">
        <f>IF(Liste!C6=0," ",Liste!C6)</f>
        <v> </v>
      </c>
      <c r="E39" s="45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8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 t="str">
        <f>IF(Liste!C7=0," ",Liste!C7)</f>
        <v> </v>
      </c>
      <c r="E40" s="45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 t="str">
        <f>IF(Liste!C8=0," ",Liste!C8)</f>
        <v> </v>
      </c>
      <c r="E41" s="45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 t="str">
        <f>IF(Liste!C9=0," ",Liste!C9)</f>
        <v> </v>
      </c>
      <c r="E42" s="45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 t="str">
        <f>IF(Liste!C10=0," ",Liste!C10)</f>
        <v> </v>
      </c>
      <c r="E43" s="45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 t="str">
        <f>IF(Liste!C11=0," ",Liste!C11)</f>
        <v> </v>
      </c>
      <c r="E44" s="45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 t="str">
        <f>IF(Liste!C12=0," ",Liste!C12)</f>
        <v> </v>
      </c>
      <c r="E45" s="45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 t="str">
        <f>IF(Liste!C13=0," ",Liste!C13)</f>
        <v> </v>
      </c>
      <c r="E46" s="45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>IF(AE46=" "," ",IF(AE46&gt;=85,"PEKİYİ",IF(AE46&gt;=70,"İYİ",IF(AE46&gt;=60,"ORTA",IF(AE46&gt;=50,"GEÇER",IF(AE46&lt;50,"GEÇMEZ"))))))</f>
        <v> </v>
      </c>
      <c r="AH46" s="14"/>
    </row>
    <row r="47" spans="2:34" ht="15" customHeight="1">
      <c r="B47" s="1"/>
      <c r="C47" s="30">
        <v>10</v>
      </c>
      <c r="D47" s="45" t="str">
        <f>IF(Liste!C14=0," ",Liste!C14)</f>
        <v> </v>
      </c>
      <c r="E47" s="45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 t="str">
        <f>IF(Liste!C15=0," ",Liste!C15)</f>
        <v> </v>
      </c>
      <c r="E48" s="45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 t="str">
        <f>IF(Liste!C16=0," ",Liste!C16)</f>
        <v> </v>
      </c>
      <c r="E49" s="45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 t="str">
        <f>IF(Liste!C17=0," ",Liste!C17)</f>
        <v> </v>
      </c>
      <c r="E50" s="45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 t="str">
        <f>IF(Liste!C18=0," ",Liste!C18)</f>
        <v> </v>
      </c>
      <c r="E51" s="45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 t="str">
        <f>IF(Liste!C19=0," ",Liste!C19)</f>
        <v> </v>
      </c>
      <c r="E52" s="45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 t="str">
        <f>IF(Liste!C20=0," ",Liste!C20)</f>
        <v> </v>
      </c>
      <c r="E53" s="45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 t="str">
        <f>IF(Liste!C21=0," ",Liste!C21)</f>
        <v> </v>
      </c>
      <c r="E54" s="45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>IF(AE54=" "," ",IF(AE54&gt;=85,"PEKİYİ",IF(AE54&gt;=70,"İYİ",IF(AE54&gt;=60,"ORTA",IF(AE54&gt;=50,"GEÇER",IF(AE54&lt;50,"GEÇMEZ"))))))</f>
        <v> </v>
      </c>
      <c r="AH54" s="14"/>
    </row>
    <row r="55" spans="2:34" ht="15" customHeight="1">
      <c r="B55" s="1"/>
      <c r="C55" s="30">
        <v>18</v>
      </c>
      <c r="D55" s="45" t="str">
        <f>IF(Liste!C22=0," ",Liste!C22)</f>
        <v> </v>
      </c>
      <c r="E55" s="45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 t="str">
        <f>IF(Liste!C23=0," ",Liste!C23)</f>
        <v> </v>
      </c>
      <c r="E56" s="45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 t="str">
        <f>IF(Liste!C24=0," ",Liste!C24)</f>
        <v> </v>
      </c>
      <c r="E57" s="45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 t="str">
        <f>IF(Liste!C25=0," ",Liste!C25)</f>
        <v> </v>
      </c>
      <c r="E58" s="45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 t="str">
        <f>IF(Liste!C26=0," ",Liste!C26)</f>
        <v> </v>
      </c>
      <c r="E59" s="45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 t="str">
        <f>IF(Liste!C27=0," ",Liste!C27)</f>
        <v> </v>
      </c>
      <c r="E60" s="45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 t="str">
        <f>IF(Liste!C28=0," ",Liste!C28)</f>
        <v> </v>
      </c>
      <c r="E61" s="45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 t="str">
        <f>IF(Liste!C29=0," ",Liste!C29)</f>
        <v> </v>
      </c>
      <c r="E62" s="45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>IF(AE62=" "," ",IF(AE62&gt;=85,"PEKİYİ",IF(AE62&gt;=70,"İYİ",IF(AE62&gt;=60,"ORTA",IF(AE62&gt;=50,"GEÇER",IF(AE62&lt;50,"GEÇMEZ"))))))</f>
        <v> </v>
      </c>
      <c r="AH62" s="14"/>
    </row>
    <row r="63" spans="2:34" ht="15" customHeight="1">
      <c r="B63" s="1"/>
      <c r="C63" s="30">
        <v>26</v>
      </c>
      <c r="D63" s="45" t="str">
        <f>IF(Liste!C30=0," ",Liste!C30)</f>
        <v> </v>
      </c>
      <c r="E63" s="45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 t="str">
        <f>IF(Liste!C31=0," ",Liste!C31)</f>
        <v> </v>
      </c>
      <c r="E64" s="45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 t="str">
        <f>IF(Liste!C32=0," ",Liste!C32)</f>
        <v> </v>
      </c>
      <c r="E65" s="45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 t="str">
        <f>IF(Liste!C33=0," ",Liste!C33)</f>
        <v> </v>
      </c>
      <c r="E66" s="45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 t="str">
        <f>IF(Liste!C34=0," ",Liste!C34)</f>
        <v> </v>
      </c>
      <c r="E67" s="45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 t="str">
        <f>IF(Liste!C35=0," ",Liste!C35)</f>
        <v> </v>
      </c>
      <c r="E68" s="45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 t="str">
        <f>IF(Liste!C36=0," ",Liste!C36)</f>
        <v> </v>
      </c>
      <c r="E69" s="45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 t="str">
        <f>IF(Liste!C37=0," ",Liste!C37)</f>
        <v> </v>
      </c>
      <c r="E70" s="45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>IF(AE70=" "," ",IF(AE70&gt;=85,"PEKİYİ",IF(AE70&gt;=70,"İYİ",IF(AE70&gt;=60,"ORTA",IF(AE70&gt;=50,"GEÇER",IF(AE70&lt;50,"GEÇMEZ"))))))</f>
        <v> </v>
      </c>
    </row>
    <row r="71" spans="2:32" ht="15" customHeight="1">
      <c r="B71" s="1"/>
      <c r="C71" s="30">
        <v>34</v>
      </c>
      <c r="D71" s="45" t="str">
        <f>IF(Liste!C38=0," ",Liste!C38)</f>
        <v> </v>
      </c>
      <c r="E71" s="45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>
      <c r="B72" s="1"/>
      <c r="C72" s="30">
        <v>35</v>
      </c>
      <c r="D72" s="45" t="str">
        <f>IF(Liste!C39=0," ",Liste!C39)</f>
        <v> </v>
      </c>
      <c r="E72" s="45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3" t="str">
        <f t="shared" si="3"/>
        <v> </v>
      </c>
      <c r="AF72" s="44" t="str">
        <f t="shared" si="4"/>
        <v> </v>
      </c>
    </row>
    <row r="73" spans="2:32" ht="15" customHeight="1">
      <c r="B73" s="1"/>
      <c r="C73" s="30">
        <v>36</v>
      </c>
      <c r="D73" s="45" t="str">
        <f>IF(Liste!C40=0," ",Liste!C40)</f>
        <v> </v>
      </c>
      <c r="E73" s="45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3" t="str">
        <f t="shared" si="3"/>
        <v> </v>
      </c>
      <c r="AF73" s="44" t="str">
        <f t="shared" si="4"/>
        <v> </v>
      </c>
    </row>
    <row r="74" spans="2:32" ht="12.75">
      <c r="B74" s="1"/>
      <c r="C74" s="30">
        <v>37</v>
      </c>
      <c r="D74" s="45" t="str">
        <f>IF(Liste!C41=0," ",Liste!C41)</f>
        <v> </v>
      </c>
      <c r="E74" s="45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3" t="str">
        <f t="shared" si="3"/>
        <v> </v>
      </c>
      <c r="AF74" s="44" t="str">
        <f t="shared" si="4"/>
        <v> </v>
      </c>
    </row>
    <row r="75" spans="2:32" ht="12.75">
      <c r="B75" s="1"/>
      <c r="C75" s="30">
        <v>38</v>
      </c>
      <c r="D75" s="45" t="str">
        <f>IF(Liste!C42=0," ",Liste!C42)</f>
        <v> </v>
      </c>
      <c r="E75" s="45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3" t="str">
        <f t="shared" si="3"/>
        <v> </v>
      </c>
      <c r="AF75" s="44" t="str">
        <f t="shared" si="4"/>
        <v> </v>
      </c>
    </row>
    <row r="76" spans="3:33" ht="12.75">
      <c r="C76" s="30">
        <v>39</v>
      </c>
      <c r="D76" s="45" t="str">
        <f>IF(Liste!C43=0," ",Liste!C43)</f>
        <v> </v>
      </c>
      <c r="E76" s="45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3" t="str">
        <f t="shared" si="3"/>
        <v> </v>
      </c>
      <c r="AF76" s="44" t="str">
        <f t="shared" si="4"/>
        <v> </v>
      </c>
      <c r="AG76" s="40"/>
    </row>
    <row r="77" spans="3:33" ht="12.75">
      <c r="C77" s="30">
        <v>40</v>
      </c>
      <c r="D77" s="45" t="str">
        <f>IF(Liste!C44=0," ",Liste!C44)</f>
        <v> </v>
      </c>
      <c r="E77" s="45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3" t="str">
        <f t="shared" si="3"/>
        <v> </v>
      </c>
      <c r="AF77" s="44" t="str">
        <f t="shared" si="4"/>
        <v> </v>
      </c>
      <c r="AG77" s="42"/>
    </row>
    <row r="78" spans="3:33" ht="12.75">
      <c r="C78" s="30">
        <v>41</v>
      </c>
      <c r="D78" s="45" t="str">
        <f>IF(Liste!C45=0," ",Liste!C45)</f>
        <v> </v>
      </c>
      <c r="E78" s="45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3" t="str">
        <f t="shared" si="3"/>
        <v> </v>
      </c>
      <c r="AF78" s="44" t="str">
        <f>IF(AE78=" "," ",IF(AE78&gt;=85,"PEKİYİ",IF(AE78&gt;=70,"İYİ",IF(AE78&gt;=60,"ORTA",IF(AE78&gt;=50,"GEÇER",IF(AE78&lt;50,"GEÇMEZ"))))))</f>
        <v> </v>
      </c>
      <c r="AG78" s="41"/>
    </row>
    <row r="79" spans="3:32" ht="12.75">
      <c r="C79" s="30">
        <v>42</v>
      </c>
      <c r="D79" s="45" t="str">
        <f>IF(Liste!C46=0," ",Liste!C46)</f>
        <v> </v>
      </c>
      <c r="E79" s="45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3" t="str">
        <f t="shared" si="3"/>
        <v> </v>
      </c>
      <c r="AF79" s="44" t="str">
        <f t="shared" si="4"/>
        <v> </v>
      </c>
    </row>
    <row r="80" spans="3:32" ht="12.75">
      <c r="C80" s="30">
        <v>43</v>
      </c>
      <c r="D80" s="45" t="str">
        <f>IF(Liste!C47=0," ",Liste!C47)</f>
        <v> </v>
      </c>
      <c r="E80" s="45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3" t="str">
        <f t="shared" si="3"/>
        <v> </v>
      </c>
      <c r="AF80" s="44" t="str">
        <f t="shared" si="4"/>
        <v> </v>
      </c>
    </row>
    <row r="81" spans="3:32" ht="12.75">
      <c r="C81" s="30">
        <v>44</v>
      </c>
      <c r="D81" s="45" t="str">
        <f>IF(Liste!C48=0," ",Liste!C48)</f>
        <v> </v>
      </c>
      <c r="E81" s="45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3" t="str">
        <f t="shared" si="3"/>
        <v> </v>
      </c>
      <c r="AF81" s="44" t="str">
        <f t="shared" si="4"/>
        <v> </v>
      </c>
    </row>
    <row r="82" spans="3:32" ht="13.5" thickBot="1">
      <c r="C82" s="56">
        <v>45</v>
      </c>
      <c r="D82" s="45" t="str">
        <f>IF(Liste!C49=0," ",Liste!C49)</f>
        <v> </v>
      </c>
      <c r="E82" s="45" t="str">
        <f>IF(Liste!D49=0," ",Liste!D49)</f>
        <v> 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43" t="str">
        <f t="shared" si="3"/>
        <v> </v>
      </c>
      <c r="AF82" s="44" t="str">
        <f t="shared" si="4"/>
        <v> </v>
      </c>
    </row>
    <row r="83" spans="3:32" ht="24" customHeight="1" thickBot="1">
      <c r="C83" s="151" t="s">
        <v>7</v>
      </c>
      <c r="D83" s="152"/>
      <c r="E83" s="153"/>
      <c r="F83" s="55" t="str">
        <f>IF(F9=0," ",((SUM(F38:F82)/COUNT(F38:F82))*100)/F9)</f>
        <v> </v>
      </c>
      <c r="G83" s="55" t="str">
        <f>IF(F10=0," ",((SUM(G38:G82)/COUNT(G38:G82))*100)/F10)</f>
        <v> </v>
      </c>
      <c r="H83" s="55" t="str">
        <f>IF(F11=0," ",((SUM(H38:H82)/COUNT(H38:H82))*100)/F11)</f>
        <v> </v>
      </c>
      <c r="I83" s="55" t="str">
        <f>IF(F12=0," ",((SUM(I38:I82)/COUNT(I38:I82))*100)/F12)</f>
        <v> </v>
      </c>
      <c r="J83" s="55" t="str">
        <f>IF(F13=0," ",((SUM(J38:J82)/COUNT(J38:J82))*100)/F13)</f>
        <v> </v>
      </c>
      <c r="K83" s="55" t="str">
        <f>IF(F14=0," ",((SUM(K38:K82)/COUNT(K38:K82))*100)/F14)</f>
        <v> </v>
      </c>
      <c r="L83" s="55" t="str">
        <f>IF(F15=0," ",((SUM(L38:L82)/COUNT(L38:L82))*100)/F15)</f>
        <v> </v>
      </c>
      <c r="M83" s="55" t="str">
        <f>IF(F16=0," ",((SUM(M38:M82)/COUNT(M38:M82))*100)/F16)</f>
        <v> </v>
      </c>
      <c r="N83" s="55" t="str">
        <f>IF(F17=0," ",((SUM(N38:N82)/COUNT(N38:N82))*100)/F17)</f>
        <v> </v>
      </c>
      <c r="O83" s="55" t="str">
        <f>IF(F18=0," ",((SUM(O38:O82)/COUNT(O38:O82))*100)/F18)</f>
        <v> </v>
      </c>
      <c r="P83" s="55" t="str">
        <f>IF(F19=0," ",((SUM(P38:P82)/COUNT(P38:P82))*100)/F19)</f>
        <v> </v>
      </c>
      <c r="Q83" s="55" t="str">
        <f>IF(F20=0," ",((SUM(Q38:Q82)/COUNT(Q38:Q82))*100)/F20)</f>
        <v> </v>
      </c>
      <c r="R83" s="55" t="str">
        <f>IF(F21=0," ",((SUM(R38:R82)/COUNT(R38:R82))*100)/F21)</f>
        <v> </v>
      </c>
      <c r="S83" s="55" t="str">
        <f>IF(F22=0," ",((SUM(S38:S82)/COUNT(S38:S82))*100)/F22)</f>
        <v> </v>
      </c>
      <c r="T83" s="55" t="str">
        <f>IF(F23=0," ",((SUM(T38:T82)/COUNT(T38:T82))*100)/F23)</f>
        <v> </v>
      </c>
      <c r="U83" s="55" t="str">
        <f>IF(F24=0," ",((SUM(U38:U82)/COUNT(U38:U82))*100)/F24)</f>
        <v> </v>
      </c>
      <c r="V83" s="55" t="str">
        <f>IF(F25=0," ",((SUM(V38:V82)/COUNT(V38:V82))*100)/F25)</f>
        <v> </v>
      </c>
      <c r="W83" s="55" t="str">
        <f>IF(F26=0," ",((SUM(W38:W82)/COUNT(W38:W82))*100)/F26)</f>
        <v> </v>
      </c>
      <c r="X83" s="55" t="str">
        <f>IF(F27=0," ",((SUM(X38:X82)/COUNT(X38:X82))*100)/F27)</f>
        <v> </v>
      </c>
      <c r="Y83" s="55" t="str">
        <f>IF(F28=0," ",((SUM(Y38:Y82)/COUNT(Y38:Y82))*100)/F28)</f>
        <v> </v>
      </c>
      <c r="Z83" s="55" t="str">
        <f>IF(F29=0," ",((SUM(Z38:Z82)/COUNT(Z38:Z82))*100)/F29)</f>
        <v> </v>
      </c>
      <c r="AA83" s="55" t="str">
        <f>IF(F30=0," ",((SUM(AA38:AA82)/COUNT(AA38:AA82))*100)/F30)</f>
        <v> </v>
      </c>
      <c r="AB83" s="55" t="str">
        <f>IF(F31=0," ",((SUM(AB38:AB82)/COUNT(AB38:AB82))*100)/F31)</f>
        <v> </v>
      </c>
      <c r="AC83" s="55" t="str">
        <f>IF(F32=0," ",((SUM(AC38:AC82)/COUNT(AC38:AC82))*100)/F32)</f>
        <v> </v>
      </c>
      <c r="AD83" s="55" t="str">
        <f>IF(F33=0," ",((SUM(AD38:AD82)/COUNT(AD38:AD82))*100)/F33)</f>
        <v> </v>
      </c>
      <c r="AE83" s="28"/>
      <c r="AF83" s="28"/>
    </row>
    <row r="84" spans="3:32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40"/>
      <c r="Z86" s="40"/>
      <c r="AA86" s="40"/>
      <c r="AB86" s="102">
        <f ca="1">TODAY()</f>
        <v>42491</v>
      </c>
      <c r="AC86" s="102"/>
      <c r="AD86" s="102"/>
      <c r="AE86" s="102"/>
      <c r="AF86" s="102"/>
    </row>
    <row r="87" spans="25:32" ht="12.75">
      <c r="Y87" s="42"/>
      <c r="Z87" s="42"/>
      <c r="AA87" s="42"/>
      <c r="AB87" s="95">
        <f>('1.Dön-1.Sınav'!AB87:AF87)</f>
        <v>0</v>
      </c>
      <c r="AC87" s="95"/>
      <c r="AD87" s="95"/>
      <c r="AE87" s="95"/>
      <c r="AF87" s="95"/>
    </row>
    <row r="88" spans="25:32" ht="12.75">
      <c r="Y88" s="41"/>
      <c r="Z88" s="41"/>
      <c r="AA88" s="41"/>
      <c r="AB88" s="74" t="s">
        <v>44</v>
      </c>
      <c r="AC88" s="74"/>
      <c r="AD88" s="74"/>
      <c r="AE88" s="74"/>
      <c r="AF88" s="74"/>
    </row>
  </sheetData>
  <sheetProtection selectLockedCells="1"/>
  <mergeCells count="80">
    <mergeCell ref="AB87:AF87"/>
    <mergeCell ref="D27:E27"/>
    <mergeCell ref="D28:E28"/>
    <mergeCell ref="D30:E30"/>
    <mergeCell ref="C36:E36"/>
    <mergeCell ref="F36:AD36"/>
    <mergeCell ref="AF36:AF37"/>
    <mergeCell ref="C83:E83"/>
    <mergeCell ref="AB86:AF86"/>
    <mergeCell ref="AE36:AE37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D25:E25"/>
    <mergeCell ref="D26:E26"/>
    <mergeCell ref="D29:E29"/>
    <mergeCell ref="AC15:AF15"/>
    <mergeCell ref="D16:E16"/>
    <mergeCell ref="H16:N16"/>
    <mergeCell ref="O16:P16"/>
    <mergeCell ref="AC16:AF16"/>
    <mergeCell ref="D17:E17"/>
    <mergeCell ref="D19:E19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O9:P9"/>
    <mergeCell ref="R5:AC5"/>
    <mergeCell ref="AD5:AE5"/>
    <mergeCell ref="D11:E11"/>
    <mergeCell ref="H11:N11"/>
    <mergeCell ref="O11:P11"/>
    <mergeCell ref="R11:AF14"/>
    <mergeCell ref="D12:E12"/>
    <mergeCell ref="H12:N12"/>
    <mergeCell ref="O12:P12"/>
    <mergeCell ref="D10:E10"/>
    <mergeCell ref="H10:N10"/>
    <mergeCell ref="O10:P10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G4:J4"/>
    <mergeCell ref="K4:P4"/>
    <mergeCell ref="C5:D5"/>
    <mergeCell ref="E5:F5"/>
    <mergeCell ref="G5:J5"/>
    <mergeCell ref="K5:P5"/>
    <mergeCell ref="H9:N9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82">
    <cfRule type="cellIs" priority="1" dxfId="16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5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J88"/>
  <sheetViews>
    <sheetView zoomScalePageLayoutView="0" workbookViewId="0" topLeftCell="A34">
      <selection activeCell="AB87" sqref="AB87:AF87"/>
    </sheetView>
  </sheetViews>
  <sheetFormatPr defaultColWidth="9.00390625" defaultRowHeight="12.75"/>
  <cols>
    <col min="1" max="1" width="2.875" style="2" customWidth="1"/>
    <col min="2" max="2" width="2.75390625" style="2" customWidth="1"/>
    <col min="3" max="3" width="5.625" style="2" customWidth="1"/>
    <col min="4" max="4" width="6.75390625" style="2" customWidth="1"/>
    <col min="5" max="5" width="26.375" style="2" customWidth="1"/>
    <col min="6" max="6" width="4.625" style="2" customWidth="1"/>
    <col min="7" max="30" width="3.75390625" style="2" customWidth="1"/>
    <col min="31" max="31" width="5.625" style="2" customWidth="1"/>
    <col min="32" max="32" width="10.25390625" style="2" customWidth="1"/>
    <col min="33" max="33" width="8.375" style="2" customWidth="1"/>
    <col min="34" max="34" width="23.37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22" t="s">
        <v>22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7"/>
      <c r="AH2" s="120" t="s">
        <v>18</v>
      </c>
      <c r="AI2" s="120"/>
      <c r="AJ2" s="120"/>
    </row>
    <row r="3" spans="2:36" ht="15" customHeight="1">
      <c r="B3" s="23"/>
      <c r="C3" s="124" t="s">
        <v>12</v>
      </c>
      <c r="D3" s="125"/>
      <c r="E3" s="132" t="str">
        <f>Liste!G4&amp;Liste!H4</f>
        <v>:</v>
      </c>
      <c r="F3" s="132"/>
      <c r="G3" s="101" t="s">
        <v>15</v>
      </c>
      <c r="H3" s="101"/>
      <c r="I3" s="101"/>
      <c r="J3" s="101"/>
      <c r="K3" s="132" t="str">
        <f>Liste!G6&amp;" "&amp;Liste!H6</f>
        <v>: 12/A</v>
      </c>
      <c r="L3" s="132"/>
      <c r="M3" s="132"/>
      <c r="N3" s="132"/>
      <c r="O3" s="132"/>
      <c r="P3" s="133"/>
      <c r="Q3" s="24"/>
      <c r="R3" s="126" t="s">
        <v>11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7"/>
      <c r="AH3" s="121" t="s">
        <v>27</v>
      </c>
      <c r="AI3" s="120"/>
      <c r="AJ3" s="120"/>
    </row>
    <row r="4" spans="2:32" ht="15" customHeight="1" thickBot="1">
      <c r="B4" s="23"/>
      <c r="C4" s="111" t="s">
        <v>13</v>
      </c>
      <c r="D4" s="112"/>
      <c r="E4" s="113" t="str">
        <f>Liste!G5&amp;Liste!H5</f>
        <v>:2013-2014</v>
      </c>
      <c r="F4" s="113"/>
      <c r="G4" s="123" t="s">
        <v>37</v>
      </c>
      <c r="H4" s="123"/>
      <c r="I4" s="123"/>
      <c r="J4" s="123"/>
      <c r="K4" s="113" t="s">
        <v>48</v>
      </c>
      <c r="L4" s="113"/>
      <c r="M4" s="113"/>
      <c r="N4" s="113"/>
      <c r="O4" s="113"/>
      <c r="P4" s="134"/>
      <c r="Q4" s="3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</row>
    <row r="5" spans="2:36" ht="15" customHeight="1">
      <c r="B5" s="23"/>
      <c r="C5" s="111" t="s">
        <v>14</v>
      </c>
      <c r="D5" s="112"/>
      <c r="E5" s="113" t="s">
        <v>25</v>
      </c>
      <c r="F5" s="113"/>
      <c r="G5" s="123" t="s">
        <v>29</v>
      </c>
      <c r="H5" s="123"/>
      <c r="I5" s="123"/>
      <c r="J5" s="123"/>
      <c r="K5" s="113" t="str">
        <f>Liste!G8&amp;" "&amp;Liste!H7</f>
        <v>: Dil ve Anlatım</v>
      </c>
      <c r="L5" s="113"/>
      <c r="M5" s="113"/>
      <c r="N5" s="113"/>
      <c r="O5" s="113"/>
      <c r="P5" s="134"/>
      <c r="Q5" s="24"/>
      <c r="R5" s="149" t="s">
        <v>19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41" t="e">
        <f>O16</f>
        <v>#DIV/0!</v>
      </c>
      <c r="AE5" s="141"/>
      <c r="AF5" s="50" t="s">
        <v>20</v>
      </c>
      <c r="AH5" s="142" t="s">
        <v>36</v>
      </c>
      <c r="AI5" s="142"/>
      <c r="AJ5" s="142"/>
    </row>
    <row r="6" spans="2:36" ht="15" customHeight="1" thickBot="1">
      <c r="B6" s="23"/>
      <c r="C6" s="146" t="s">
        <v>30</v>
      </c>
      <c r="D6" s="147"/>
      <c r="E6" s="103" t="str">
        <f>Liste!G7&amp;Liste!H8</f>
        <v>:</v>
      </c>
      <c r="F6" s="103"/>
      <c r="G6" s="85"/>
      <c r="H6" s="85"/>
      <c r="I6" s="85"/>
      <c r="J6" s="85"/>
      <c r="K6" s="103"/>
      <c r="L6" s="103"/>
      <c r="M6" s="103"/>
      <c r="N6" s="103"/>
      <c r="O6" s="103"/>
      <c r="P6" s="148"/>
      <c r="Q6" s="24"/>
      <c r="R6" s="79" t="s">
        <v>46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H6" s="142"/>
      <c r="AI6" s="142"/>
      <c r="AJ6" s="142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43">
        <f>CONCATENATE(AJ9,AJ10,AJ11,AJ12,AJ13,AJ14,AJ15,AJ16,AJ17,AJ18,AJ19,AJ20,AJ21,AJ23,AJ24,AJ25,AJ26,AJ27,AJ28,AJ29,AJ30,AJ31,AJ32,AJ33)</f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H7" s="142"/>
      <c r="AI7" s="142"/>
      <c r="AJ7" s="142"/>
    </row>
    <row r="8" spans="2:32" ht="21" customHeight="1">
      <c r="B8" s="1"/>
      <c r="C8" s="104" t="s">
        <v>21</v>
      </c>
      <c r="D8" s="105"/>
      <c r="E8" s="105"/>
      <c r="F8" s="27" t="s">
        <v>16</v>
      </c>
      <c r="G8" s="3"/>
      <c r="H8" s="92" t="s">
        <v>9</v>
      </c>
      <c r="I8" s="93"/>
      <c r="J8" s="93"/>
      <c r="K8" s="93"/>
      <c r="L8" s="93"/>
      <c r="M8" s="93"/>
      <c r="N8" s="93"/>
      <c r="O8" s="93"/>
      <c r="P8" s="94"/>
      <c r="Q8" s="25"/>
      <c r="R8" s="143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5"/>
    </row>
    <row r="9" spans="2:36" ht="19.5" customHeight="1">
      <c r="B9" s="1"/>
      <c r="C9" s="37">
        <v>1</v>
      </c>
      <c r="D9" s="110"/>
      <c r="E9" s="110"/>
      <c r="F9" s="38"/>
      <c r="G9" s="3"/>
      <c r="H9" s="88" t="s">
        <v>38</v>
      </c>
      <c r="I9" s="89"/>
      <c r="J9" s="89"/>
      <c r="K9" s="89"/>
      <c r="L9" s="89"/>
      <c r="M9" s="89"/>
      <c r="N9" s="89"/>
      <c r="O9" s="90">
        <f>COUNTIF(AF38:AF82,"GEÇMEZ")</f>
        <v>0</v>
      </c>
      <c r="P9" s="91"/>
      <c r="Q9" s="25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110"/>
      <c r="E10" s="110"/>
      <c r="F10" s="38"/>
      <c r="G10" s="3"/>
      <c r="H10" s="88" t="s">
        <v>39</v>
      </c>
      <c r="I10" s="89"/>
      <c r="J10" s="89"/>
      <c r="K10" s="89"/>
      <c r="L10" s="89"/>
      <c r="M10" s="89"/>
      <c r="N10" s="89"/>
      <c r="O10" s="90">
        <f>COUNTIF(AF38:AF82,"GEÇER")</f>
        <v>0</v>
      </c>
      <c r="P10" s="91"/>
      <c r="Q10" s="25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H10" s="12">
        <f t="shared" si="0"/>
      </c>
      <c r="AI10" s="13" t="str">
        <f>G83</f>
        <v> </v>
      </c>
      <c r="AJ10" s="11">
        <f aca="true" t="shared" si="1" ref="AJ10:AJ33">IF(AI10&lt;50,"    * "&amp;AH10,"")</f>
      </c>
    </row>
    <row r="11" spans="2:36" ht="19.5" customHeight="1">
      <c r="B11" s="1"/>
      <c r="C11" s="37">
        <v>3</v>
      </c>
      <c r="D11" s="110"/>
      <c r="E11" s="110"/>
      <c r="F11" s="38"/>
      <c r="G11" s="3"/>
      <c r="H11" s="88" t="s">
        <v>40</v>
      </c>
      <c r="I11" s="89"/>
      <c r="J11" s="89"/>
      <c r="K11" s="89"/>
      <c r="L11" s="89"/>
      <c r="M11" s="89"/>
      <c r="N11" s="89"/>
      <c r="O11" s="90">
        <f>COUNTIF(AF38:AF82,"ORTA")</f>
        <v>0</v>
      </c>
      <c r="P11" s="91"/>
      <c r="Q11" s="25"/>
      <c r="R11" s="135" t="s">
        <v>24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7">
        <v>4</v>
      </c>
      <c r="D12" s="110"/>
      <c r="E12" s="110"/>
      <c r="F12" s="38"/>
      <c r="G12" s="3"/>
      <c r="H12" s="88" t="s">
        <v>41</v>
      </c>
      <c r="I12" s="89"/>
      <c r="J12" s="89"/>
      <c r="K12" s="89"/>
      <c r="L12" s="89"/>
      <c r="M12" s="89"/>
      <c r="N12" s="89"/>
      <c r="O12" s="90">
        <f>COUNTIF(AF38:AF82,"İYİ")</f>
        <v>0</v>
      </c>
      <c r="P12" s="91"/>
      <c r="Q12" s="25"/>
      <c r="R12" s="135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7">
        <v>5</v>
      </c>
      <c r="D13" s="110"/>
      <c r="E13" s="110"/>
      <c r="F13" s="38"/>
      <c r="G13" s="3"/>
      <c r="H13" s="88" t="s">
        <v>42</v>
      </c>
      <c r="I13" s="89"/>
      <c r="J13" s="89"/>
      <c r="K13" s="89"/>
      <c r="L13" s="89"/>
      <c r="M13" s="89"/>
      <c r="N13" s="89"/>
      <c r="O13" s="90">
        <f>COUNTIF(AF38:AF82,"PEKİYİ")</f>
        <v>0</v>
      </c>
      <c r="P13" s="91"/>
      <c r="Q13" s="25"/>
      <c r="R13" s="135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7">
        <v>6</v>
      </c>
      <c r="D14" s="110"/>
      <c r="E14" s="110"/>
      <c r="F14" s="38"/>
      <c r="G14" s="3"/>
      <c r="H14" s="138"/>
      <c r="I14" s="139"/>
      <c r="J14" s="139"/>
      <c r="K14" s="139"/>
      <c r="L14" s="139"/>
      <c r="M14" s="139"/>
      <c r="N14" s="139"/>
      <c r="O14" s="139"/>
      <c r="P14" s="140"/>
      <c r="Q14" s="25"/>
      <c r="R14" s="135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7">
        <v>7</v>
      </c>
      <c r="D15" s="110"/>
      <c r="E15" s="110"/>
      <c r="F15" s="38"/>
      <c r="G15" s="3"/>
      <c r="H15" s="88" t="s">
        <v>10</v>
      </c>
      <c r="I15" s="89"/>
      <c r="J15" s="89"/>
      <c r="K15" s="89"/>
      <c r="L15" s="89"/>
      <c r="M15" s="89"/>
      <c r="N15" s="89"/>
      <c r="O15" s="106" t="str">
        <f>IF(COUNT(AE38:AE82)=0," ",SUM(AE38:AE82)/COUNT(AE38:AE82))</f>
        <v> </v>
      </c>
      <c r="P15" s="107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5">
        <f>Liste!H8</f>
        <v>0</v>
      </c>
      <c r="AD15" s="75"/>
      <c r="AE15" s="75"/>
      <c r="AF15" s="76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110"/>
      <c r="E16" s="110"/>
      <c r="F16" s="38"/>
      <c r="G16" s="3"/>
      <c r="H16" s="86" t="s">
        <v>45</v>
      </c>
      <c r="I16" s="87"/>
      <c r="J16" s="87"/>
      <c r="K16" s="87"/>
      <c r="L16" s="87"/>
      <c r="M16" s="87"/>
      <c r="N16" s="87"/>
      <c r="O16" s="108" t="e">
        <f>SUM(O10:O13)/SUM(O9:O14)</f>
        <v>#DIV/0!</v>
      </c>
      <c r="P16" s="109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 t="str">
        <f>Liste!H9</f>
        <v>Türk Dili ve Edebiyatı</v>
      </c>
      <c r="AD16" s="77"/>
      <c r="AE16" s="77"/>
      <c r="AF16" s="78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110"/>
      <c r="E17" s="110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7">
        <v>10</v>
      </c>
      <c r="D18" s="110"/>
      <c r="E18" s="110"/>
      <c r="F18" s="38"/>
      <c r="G18" s="24"/>
      <c r="H18" s="82" t="s">
        <v>17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7">
        <v>11</v>
      </c>
      <c r="D19" s="110"/>
      <c r="E19" s="110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7">
        <v>12</v>
      </c>
      <c r="D20" s="110"/>
      <c r="E20" s="110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7">
        <v>13</v>
      </c>
      <c r="D21" s="110"/>
      <c r="E21" s="110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7">
        <v>14</v>
      </c>
      <c r="D22" s="110"/>
      <c r="E22" s="110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7">
        <v>15</v>
      </c>
      <c r="D23" s="110"/>
      <c r="E23" s="110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7">
        <v>16</v>
      </c>
      <c r="D24" s="110"/>
      <c r="E24" s="110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7">
        <v>17</v>
      </c>
      <c r="D25" s="110"/>
      <c r="E25" s="110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7">
        <v>18</v>
      </c>
      <c r="D26" s="110"/>
      <c r="E26" s="110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7">
        <v>19</v>
      </c>
      <c r="D27" s="110"/>
      <c r="E27" s="110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7">
        <v>20</v>
      </c>
      <c r="D28" s="110"/>
      <c r="E28" s="110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Y83</f>
        <v> </v>
      </c>
      <c r="AJ28" s="11">
        <f t="shared" si="1"/>
      </c>
    </row>
    <row r="29" spans="2:36" ht="19.5" customHeight="1">
      <c r="B29" s="1"/>
      <c r="C29" s="37">
        <v>21</v>
      </c>
      <c r="D29" s="110"/>
      <c r="E29" s="110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Z83</f>
        <v> </v>
      </c>
      <c r="AJ29" s="11">
        <f t="shared" si="1"/>
      </c>
    </row>
    <row r="30" spans="2:36" ht="19.5" customHeight="1">
      <c r="B30" s="1"/>
      <c r="C30" s="37">
        <v>22</v>
      </c>
      <c r="D30" s="110"/>
      <c r="E30" s="110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AA83</f>
        <v> </v>
      </c>
      <c r="AJ30" s="11">
        <f t="shared" si="1"/>
      </c>
    </row>
    <row r="31" spans="2:36" ht="19.5" customHeight="1">
      <c r="B31" s="1"/>
      <c r="C31" s="37">
        <v>23</v>
      </c>
      <c r="D31" s="110"/>
      <c r="E31" s="110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AB83</f>
        <v> </v>
      </c>
      <c r="AJ31" s="11">
        <f t="shared" si="1"/>
      </c>
    </row>
    <row r="32" spans="2:36" ht="19.5" customHeight="1">
      <c r="B32" s="1"/>
      <c r="C32" s="37">
        <v>24</v>
      </c>
      <c r="D32" s="110"/>
      <c r="E32" s="110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AC83</f>
        <v> </v>
      </c>
      <c r="AJ32" s="11">
        <f t="shared" si="1"/>
      </c>
    </row>
    <row r="33" spans="2:36" ht="19.5" customHeight="1">
      <c r="B33" s="1"/>
      <c r="C33" s="37">
        <v>25</v>
      </c>
      <c r="D33" s="110"/>
      <c r="E33" s="110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AD83</f>
        <v> </v>
      </c>
      <c r="AJ33" s="11">
        <f t="shared" si="1"/>
      </c>
    </row>
    <row r="34" spans="2:35" ht="19.5" customHeight="1" thickBot="1">
      <c r="B34" s="1"/>
      <c r="C34" s="117" t="s">
        <v>8</v>
      </c>
      <c r="D34" s="118"/>
      <c r="E34" s="11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16" t="s">
        <v>0</v>
      </c>
      <c r="D36" s="100"/>
      <c r="E36" s="100"/>
      <c r="F36" s="100" t="s">
        <v>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96" t="s">
        <v>6</v>
      </c>
      <c r="AF36" s="98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97"/>
      <c r="AF37" s="99"/>
      <c r="AH37" s="12"/>
      <c r="AI37" s="13"/>
    </row>
    <row r="38" spans="2:35" ht="15" customHeight="1">
      <c r="B38" s="1"/>
      <c r="C38" s="30">
        <v>1</v>
      </c>
      <c r="D38" s="45" t="str">
        <f>IF(Liste!C5=0," ",Liste!C5)</f>
        <v> </v>
      </c>
      <c r="E38" s="45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2" ref="AE38:AE8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 t="str">
        <f>IF(Liste!C6=0," ",Liste!C6)</f>
        <v> </v>
      </c>
      <c r="E39" s="45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2"/>
        <v> </v>
      </c>
      <c r="AF39" s="44" t="str">
        <f aca="true" t="shared" si="3" ref="AF39:AF8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 t="str">
        <f>IF(Liste!C7=0," ",Liste!C7)</f>
        <v> </v>
      </c>
      <c r="E40" s="45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2"/>
        <v> </v>
      </c>
      <c r="AF40" s="44" t="str">
        <f t="shared" si="3"/>
        <v> </v>
      </c>
      <c r="AH40" s="12"/>
      <c r="AI40" s="13"/>
    </row>
    <row r="41" spans="2:35" ht="15" customHeight="1">
      <c r="B41" s="1"/>
      <c r="C41" s="30">
        <v>4</v>
      </c>
      <c r="D41" s="45" t="str">
        <f>IF(Liste!C8=0," ",Liste!C8)</f>
        <v> </v>
      </c>
      <c r="E41" s="45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2"/>
        <v> </v>
      </c>
      <c r="AF41" s="44" t="str">
        <f t="shared" si="3"/>
        <v> </v>
      </c>
      <c r="AH41" s="12"/>
      <c r="AI41" s="13"/>
    </row>
    <row r="42" spans="2:34" ht="15" customHeight="1">
      <c r="B42" s="1"/>
      <c r="C42" s="30">
        <v>5</v>
      </c>
      <c r="D42" s="45" t="str">
        <f>IF(Liste!C9=0," ",Liste!C9)</f>
        <v> </v>
      </c>
      <c r="E42" s="45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2"/>
        <v> </v>
      </c>
      <c r="AF42" s="44" t="str">
        <f t="shared" si="3"/>
        <v> </v>
      </c>
      <c r="AH42" s="14"/>
    </row>
    <row r="43" spans="2:34" ht="15" customHeight="1">
      <c r="B43" s="1"/>
      <c r="C43" s="30">
        <v>6</v>
      </c>
      <c r="D43" s="45" t="str">
        <f>IF(Liste!C10=0," ",Liste!C10)</f>
        <v> </v>
      </c>
      <c r="E43" s="45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2"/>
        <v> </v>
      </c>
      <c r="AF43" s="44" t="str">
        <f t="shared" si="3"/>
        <v> </v>
      </c>
      <c r="AH43" s="14"/>
    </row>
    <row r="44" spans="2:34" ht="15" customHeight="1">
      <c r="B44" s="1"/>
      <c r="C44" s="30">
        <v>7</v>
      </c>
      <c r="D44" s="45" t="str">
        <f>IF(Liste!C11=0," ",Liste!C11)</f>
        <v> </v>
      </c>
      <c r="E44" s="45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2"/>
        <v> </v>
      </c>
      <c r="AF44" s="44" t="str">
        <f t="shared" si="3"/>
        <v> </v>
      </c>
      <c r="AH44" s="14"/>
    </row>
    <row r="45" spans="2:34" ht="15" customHeight="1">
      <c r="B45" s="1"/>
      <c r="C45" s="30">
        <v>8</v>
      </c>
      <c r="D45" s="45" t="str">
        <f>IF(Liste!C12=0," ",Liste!C12)</f>
        <v> </v>
      </c>
      <c r="E45" s="45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2"/>
        <v> </v>
      </c>
      <c r="AF45" s="44" t="str">
        <f t="shared" si="3"/>
        <v> </v>
      </c>
      <c r="AH45" s="14"/>
    </row>
    <row r="46" spans="2:34" ht="15" customHeight="1">
      <c r="B46" s="1"/>
      <c r="C46" s="30">
        <v>9</v>
      </c>
      <c r="D46" s="45" t="str">
        <f>IF(Liste!C13=0," ",Liste!C13)</f>
        <v> </v>
      </c>
      <c r="E46" s="45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2"/>
        <v> </v>
      </c>
      <c r="AF46" s="44" t="str">
        <f t="shared" si="3"/>
        <v> </v>
      </c>
      <c r="AH46" s="14"/>
    </row>
    <row r="47" spans="2:34" ht="15" customHeight="1">
      <c r="B47" s="1"/>
      <c r="C47" s="30">
        <v>10</v>
      </c>
      <c r="D47" s="45" t="str">
        <f>IF(Liste!C14=0," ",Liste!C14)</f>
        <v> </v>
      </c>
      <c r="E47" s="45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2"/>
        <v> </v>
      </c>
      <c r="AF47" s="44" t="str">
        <f>IF(AE47=" "," ",IF(AE47&gt;=85,"PEKİYİ",IF(AE47&gt;=70,"İYİ",IF(AE47&gt;=60,"ORTA",IF(AE47&gt;=50,"GEÇER",IF(AE47&lt;50,"GEÇMEZ"))))))</f>
        <v> </v>
      </c>
      <c r="AH47" s="14"/>
    </row>
    <row r="48" spans="2:34" ht="15" customHeight="1">
      <c r="B48" s="1"/>
      <c r="C48" s="30">
        <v>11</v>
      </c>
      <c r="D48" s="45" t="str">
        <f>IF(Liste!C15=0," ",Liste!C15)</f>
        <v> </v>
      </c>
      <c r="E48" s="45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2"/>
        <v> </v>
      </c>
      <c r="AF48" s="44" t="str">
        <f t="shared" si="3"/>
        <v> </v>
      </c>
      <c r="AH48" s="14"/>
    </row>
    <row r="49" spans="2:34" ht="15" customHeight="1">
      <c r="B49" s="1"/>
      <c r="C49" s="30">
        <v>12</v>
      </c>
      <c r="D49" s="45" t="str">
        <f>IF(Liste!C16=0," ",Liste!C16)</f>
        <v> </v>
      </c>
      <c r="E49" s="45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2"/>
        <v> </v>
      </c>
      <c r="AF49" s="44" t="str">
        <f t="shared" si="3"/>
        <v> </v>
      </c>
      <c r="AH49" s="14"/>
    </row>
    <row r="50" spans="2:34" ht="15" customHeight="1">
      <c r="B50" s="1"/>
      <c r="C50" s="30">
        <v>13</v>
      </c>
      <c r="D50" s="45" t="str">
        <f>IF(Liste!C17=0," ",Liste!C17)</f>
        <v> </v>
      </c>
      <c r="E50" s="45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2"/>
        <v> </v>
      </c>
      <c r="AF50" s="44" t="str">
        <f t="shared" si="3"/>
        <v> </v>
      </c>
      <c r="AH50" s="14"/>
    </row>
    <row r="51" spans="2:34" ht="15" customHeight="1">
      <c r="B51" s="1"/>
      <c r="C51" s="30">
        <v>14</v>
      </c>
      <c r="D51" s="45" t="str">
        <f>IF(Liste!C18=0," ",Liste!C18)</f>
        <v> </v>
      </c>
      <c r="E51" s="45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2"/>
        <v> </v>
      </c>
      <c r="AF51" s="44" t="str">
        <f t="shared" si="3"/>
        <v> </v>
      </c>
      <c r="AH51" s="14"/>
    </row>
    <row r="52" spans="2:34" ht="15" customHeight="1">
      <c r="B52" s="1"/>
      <c r="C52" s="30">
        <v>15</v>
      </c>
      <c r="D52" s="45" t="str">
        <f>IF(Liste!C19=0," ",Liste!C19)</f>
        <v> </v>
      </c>
      <c r="E52" s="45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2"/>
        <v> </v>
      </c>
      <c r="AF52" s="44" t="str">
        <f t="shared" si="3"/>
        <v> </v>
      </c>
      <c r="AH52" s="14"/>
    </row>
    <row r="53" spans="2:34" ht="15" customHeight="1">
      <c r="B53" s="1"/>
      <c r="C53" s="30">
        <v>16</v>
      </c>
      <c r="D53" s="45" t="str">
        <f>IF(Liste!C20=0," ",Liste!C20)</f>
        <v> </v>
      </c>
      <c r="E53" s="45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2"/>
        <v> </v>
      </c>
      <c r="AF53" s="44" t="str">
        <f t="shared" si="3"/>
        <v> </v>
      </c>
      <c r="AH53" s="14"/>
    </row>
    <row r="54" spans="2:34" ht="15" customHeight="1">
      <c r="B54" s="1"/>
      <c r="C54" s="30">
        <v>17</v>
      </c>
      <c r="D54" s="45" t="str">
        <f>IF(Liste!C21=0," ",Liste!C21)</f>
        <v> </v>
      </c>
      <c r="E54" s="45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2"/>
        <v> </v>
      </c>
      <c r="AF54" s="44" t="str">
        <f t="shared" si="3"/>
        <v> </v>
      </c>
      <c r="AH54" s="14"/>
    </row>
    <row r="55" spans="2:34" ht="15" customHeight="1">
      <c r="B55" s="1"/>
      <c r="C55" s="30">
        <v>18</v>
      </c>
      <c r="D55" s="45" t="str">
        <f>IF(Liste!C22=0," ",Liste!C22)</f>
        <v> </v>
      </c>
      <c r="E55" s="45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2"/>
        <v> </v>
      </c>
      <c r="AF55" s="44" t="str">
        <f t="shared" si="3"/>
        <v> </v>
      </c>
      <c r="AH55" s="14"/>
    </row>
    <row r="56" spans="2:34" ht="15" customHeight="1">
      <c r="B56" s="1"/>
      <c r="C56" s="30">
        <v>19</v>
      </c>
      <c r="D56" s="45" t="str">
        <f>IF(Liste!C23=0," ",Liste!C23)</f>
        <v> </v>
      </c>
      <c r="E56" s="45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2"/>
        <v> </v>
      </c>
      <c r="AF56" s="44" t="str">
        <f>IF(AE56=" "," ",IF(AE56&gt;=85,"PEKİYİ",IF(AE56&gt;=70,"İYİ",IF(AE56&gt;=60,"ORTA",IF(AE56&gt;=50,"GEÇER",IF(AE56&lt;50,"GEÇMEZ"))))))</f>
        <v> </v>
      </c>
      <c r="AH56" s="14"/>
    </row>
    <row r="57" spans="2:34" ht="15" customHeight="1">
      <c r="B57" s="1"/>
      <c r="C57" s="30">
        <v>20</v>
      </c>
      <c r="D57" s="45" t="str">
        <f>IF(Liste!C24=0," ",Liste!C24)</f>
        <v> </v>
      </c>
      <c r="E57" s="45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2"/>
        <v> </v>
      </c>
      <c r="AF57" s="44" t="str">
        <f t="shared" si="3"/>
        <v> </v>
      </c>
      <c r="AH57" s="14"/>
    </row>
    <row r="58" spans="2:34" ht="15" customHeight="1">
      <c r="B58" s="1"/>
      <c r="C58" s="30">
        <v>21</v>
      </c>
      <c r="D58" s="45" t="str">
        <f>IF(Liste!C25=0," ",Liste!C25)</f>
        <v> </v>
      </c>
      <c r="E58" s="45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2"/>
        <v> </v>
      </c>
      <c r="AF58" s="44" t="str">
        <f t="shared" si="3"/>
        <v> </v>
      </c>
      <c r="AH58" s="14"/>
    </row>
    <row r="59" spans="2:34" ht="15" customHeight="1">
      <c r="B59" s="1"/>
      <c r="C59" s="30">
        <v>22</v>
      </c>
      <c r="D59" s="45" t="str">
        <f>IF(Liste!C26=0," ",Liste!C26)</f>
        <v> </v>
      </c>
      <c r="E59" s="45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2"/>
        <v> </v>
      </c>
      <c r="AF59" s="44" t="str">
        <f t="shared" si="3"/>
        <v> </v>
      </c>
      <c r="AH59" s="14"/>
    </row>
    <row r="60" spans="2:34" ht="15" customHeight="1">
      <c r="B60" s="1"/>
      <c r="C60" s="30">
        <v>23</v>
      </c>
      <c r="D60" s="45" t="str">
        <f>IF(Liste!C27=0," ",Liste!C27)</f>
        <v> </v>
      </c>
      <c r="E60" s="45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2"/>
        <v> </v>
      </c>
      <c r="AF60" s="44" t="str">
        <f t="shared" si="3"/>
        <v> </v>
      </c>
      <c r="AH60" s="14"/>
    </row>
    <row r="61" spans="2:34" ht="15" customHeight="1">
      <c r="B61" s="1"/>
      <c r="C61" s="30">
        <v>24</v>
      </c>
      <c r="D61" s="45" t="str">
        <f>IF(Liste!C28=0," ",Liste!C28)</f>
        <v> </v>
      </c>
      <c r="E61" s="45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2"/>
        <v> </v>
      </c>
      <c r="AF61" s="44" t="str">
        <f t="shared" si="3"/>
        <v> </v>
      </c>
      <c r="AH61" s="14"/>
    </row>
    <row r="62" spans="2:34" ht="15" customHeight="1">
      <c r="B62" s="1"/>
      <c r="C62" s="30">
        <v>25</v>
      </c>
      <c r="D62" s="45" t="str">
        <f>IF(Liste!C29=0," ",Liste!C29)</f>
        <v> </v>
      </c>
      <c r="E62" s="45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2"/>
        <v> </v>
      </c>
      <c r="AF62" s="44" t="str">
        <f t="shared" si="3"/>
        <v> </v>
      </c>
      <c r="AH62" s="14"/>
    </row>
    <row r="63" spans="2:34" ht="15" customHeight="1">
      <c r="B63" s="1"/>
      <c r="C63" s="30">
        <v>26</v>
      </c>
      <c r="D63" s="45" t="str">
        <f>IF(Liste!C30=0," ",Liste!C30)</f>
        <v> </v>
      </c>
      <c r="E63" s="45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2"/>
        <v> </v>
      </c>
      <c r="AF63" s="44" t="str">
        <f t="shared" si="3"/>
        <v> </v>
      </c>
      <c r="AH63" s="14"/>
    </row>
    <row r="64" spans="2:32" ht="15" customHeight="1">
      <c r="B64" s="1"/>
      <c r="C64" s="30">
        <v>27</v>
      </c>
      <c r="D64" s="45" t="str">
        <f>IF(Liste!C31=0," ",Liste!C31)</f>
        <v> </v>
      </c>
      <c r="E64" s="45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2"/>
        <v> </v>
      </c>
      <c r="AF64" s="44" t="str">
        <f t="shared" si="3"/>
        <v> </v>
      </c>
    </row>
    <row r="65" spans="2:32" ht="15" customHeight="1">
      <c r="B65" s="1"/>
      <c r="C65" s="30">
        <v>28</v>
      </c>
      <c r="D65" s="45" t="str">
        <f>IF(Liste!C32=0," ",Liste!C32)</f>
        <v> </v>
      </c>
      <c r="E65" s="45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2"/>
        <v> </v>
      </c>
      <c r="AF65" s="44" t="str">
        <f>IF(AE65=" "," ",IF(AE65&gt;=85,"PEKİYİ",IF(AE65&gt;=70,"İYİ",IF(AE65&gt;=60,"ORTA",IF(AE65&gt;=50,"GEÇER",IF(AE65&lt;50,"GEÇMEZ"))))))</f>
        <v> </v>
      </c>
    </row>
    <row r="66" spans="2:32" ht="15" customHeight="1">
      <c r="B66" s="1"/>
      <c r="C66" s="30">
        <v>29</v>
      </c>
      <c r="D66" s="45" t="str">
        <f>IF(Liste!C33=0," ",Liste!C33)</f>
        <v> </v>
      </c>
      <c r="E66" s="45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2"/>
        <v> </v>
      </c>
      <c r="AF66" s="44" t="str">
        <f t="shared" si="3"/>
        <v> </v>
      </c>
    </row>
    <row r="67" spans="2:32" ht="15" customHeight="1">
      <c r="B67" s="1"/>
      <c r="C67" s="30">
        <v>30</v>
      </c>
      <c r="D67" s="45" t="str">
        <f>IF(Liste!C34=0," ",Liste!C34)</f>
        <v> </v>
      </c>
      <c r="E67" s="45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2"/>
        <v> </v>
      </c>
      <c r="AF67" s="44" t="str">
        <f t="shared" si="3"/>
        <v> </v>
      </c>
    </row>
    <row r="68" spans="2:32" ht="15" customHeight="1">
      <c r="B68" s="1"/>
      <c r="C68" s="30">
        <v>31</v>
      </c>
      <c r="D68" s="45" t="str">
        <f>IF(Liste!C35=0," ",Liste!C35)</f>
        <v> </v>
      </c>
      <c r="E68" s="45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2"/>
        <v> </v>
      </c>
      <c r="AF68" s="44" t="str">
        <f t="shared" si="3"/>
        <v> </v>
      </c>
    </row>
    <row r="69" spans="2:32" ht="15" customHeight="1">
      <c r="B69" s="1"/>
      <c r="C69" s="30">
        <v>32</v>
      </c>
      <c r="D69" s="45" t="str">
        <f>IF(Liste!C36=0," ",Liste!C36)</f>
        <v> </v>
      </c>
      <c r="E69" s="45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2"/>
        <v> </v>
      </c>
      <c r="AF69" s="44" t="str">
        <f t="shared" si="3"/>
        <v> </v>
      </c>
    </row>
    <row r="70" spans="2:32" ht="15" customHeight="1">
      <c r="B70" s="1"/>
      <c r="C70" s="30">
        <v>33</v>
      </c>
      <c r="D70" s="45" t="str">
        <f>IF(Liste!C37=0," ",Liste!C37)</f>
        <v> </v>
      </c>
      <c r="E70" s="45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2"/>
        <v> </v>
      </c>
      <c r="AF70" s="44" t="str">
        <f t="shared" si="3"/>
        <v> </v>
      </c>
    </row>
    <row r="71" spans="2:32" ht="15" customHeight="1">
      <c r="B71" s="1"/>
      <c r="C71" s="30">
        <v>34</v>
      </c>
      <c r="D71" s="45" t="str">
        <f>IF(Liste!C38=0," ",Liste!C38)</f>
        <v> </v>
      </c>
      <c r="E71" s="45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2"/>
        <v> </v>
      </c>
      <c r="AF71" s="44" t="str">
        <f t="shared" si="3"/>
        <v> </v>
      </c>
    </row>
    <row r="72" spans="2:32" ht="18" customHeight="1">
      <c r="B72" s="1"/>
      <c r="C72" s="30">
        <v>35</v>
      </c>
      <c r="D72" s="45" t="str">
        <f>IF(Liste!C39=0," ",Liste!C39)</f>
        <v> </v>
      </c>
      <c r="E72" s="45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3" t="str">
        <f t="shared" si="2"/>
        <v> </v>
      </c>
      <c r="AF72" s="44" t="str">
        <f t="shared" si="3"/>
        <v> </v>
      </c>
    </row>
    <row r="73" spans="2:32" ht="15" customHeight="1">
      <c r="B73" s="1"/>
      <c r="C73" s="30">
        <v>36</v>
      </c>
      <c r="D73" s="45" t="str">
        <f>IF(Liste!C40=0," ",Liste!C40)</f>
        <v> </v>
      </c>
      <c r="E73" s="45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3" t="str">
        <f t="shared" si="2"/>
        <v> </v>
      </c>
      <c r="AF73" s="44" t="str">
        <f t="shared" si="3"/>
        <v> </v>
      </c>
    </row>
    <row r="74" spans="2:32" ht="12.75">
      <c r="B74" s="1"/>
      <c r="C74" s="30">
        <v>37</v>
      </c>
      <c r="D74" s="45" t="str">
        <f>IF(Liste!C41=0," ",Liste!C41)</f>
        <v> </v>
      </c>
      <c r="E74" s="45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3" t="str">
        <f t="shared" si="2"/>
        <v> </v>
      </c>
      <c r="AF74" s="44" t="str">
        <f>IF(AE74=" "," ",IF(AE74&gt;=85,"PEKİYİ",IF(AE74&gt;=70,"İYİ",IF(AE74&gt;=60,"ORTA",IF(AE74&gt;=50,"GEÇER",IF(AE74&lt;50,"GEÇMEZ"))))))</f>
        <v> </v>
      </c>
    </row>
    <row r="75" spans="2:32" ht="12.75">
      <c r="B75" s="1"/>
      <c r="C75" s="30">
        <v>38</v>
      </c>
      <c r="D75" s="45" t="str">
        <f>IF(Liste!C42=0," ",Liste!C42)</f>
        <v> </v>
      </c>
      <c r="E75" s="45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3" t="str">
        <f t="shared" si="2"/>
        <v> </v>
      </c>
      <c r="AF75" s="44" t="str">
        <f t="shared" si="3"/>
        <v> </v>
      </c>
    </row>
    <row r="76" spans="3:33" ht="12.75">
      <c r="C76" s="30">
        <v>39</v>
      </c>
      <c r="D76" s="45" t="str">
        <f>IF(Liste!C43=0," ",Liste!C43)</f>
        <v> </v>
      </c>
      <c r="E76" s="45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3" t="str">
        <f t="shared" si="2"/>
        <v> </v>
      </c>
      <c r="AF76" s="44" t="str">
        <f t="shared" si="3"/>
        <v> </v>
      </c>
      <c r="AG76" s="40"/>
    </row>
    <row r="77" spans="3:33" ht="12.75">
      <c r="C77" s="30">
        <v>40</v>
      </c>
      <c r="D77" s="45" t="str">
        <f>IF(Liste!C44=0," ",Liste!C44)</f>
        <v> </v>
      </c>
      <c r="E77" s="45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3" t="str">
        <f t="shared" si="2"/>
        <v> </v>
      </c>
      <c r="AF77" s="44" t="str">
        <f t="shared" si="3"/>
        <v> </v>
      </c>
      <c r="AG77" s="42"/>
    </row>
    <row r="78" spans="3:33" ht="12.75">
      <c r="C78" s="30">
        <v>41</v>
      </c>
      <c r="D78" s="45" t="str">
        <f>IF(Liste!C45=0," ",Liste!C45)</f>
        <v> </v>
      </c>
      <c r="E78" s="45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3" t="str">
        <f t="shared" si="2"/>
        <v> </v>
      </c>
      <c r="AF78" s="44" t="str">
        <f t="shared" si="3"/>
        <v> </v>
      </c>
      <c r="AG78" s="41"/>
    </row>
    <row r="79" spans="3:32" ht="12.75">
      <c r="C79" s="30">
        <v>42</v>
      </c>
      <c r="D79" s="45" t="str">
        <f>IF(Liste!C46=0," ",Liste!C46)</f>
        <v> </v>
      </c>
      <c r="E79" s="45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3" t="str">
        <f t="shared" si="2"/>
        <v> </v>
      </c>
      <c r="AF79" s="44" t="str">
        <f t="shared" si="3"/>
        <v> </v>
      </c>
    </row>
    <row r="80" spans="3:32" ht="12.75">
      <c r="C80" s="30">
        <v>43</v>
      </c>
      <c r="D80" s="45" t="str">
        <f>IF(Liste!C47=0," ",Liste!C47)</f>
        <v> </v>
      </c>
      <c r="E80" s="45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3" t="str">
        <f t="shared" si="2"/>
        <v> </v>
      </c>
      <c r="AF80" s="44" t="str">
        <f t="shared" si="3"/>
        <v> </v>
      </c>
    </row>
    <row r="81" spans="3:32" ht="12.75">
      <c r="C81" s="30">
        <v>44</v>
      </c>
      <c r="D81" s="45" t="str">
        <f>IF(Liste!C48=0," ",Liste!C48)</f>
        <v> </v>
      </c>
      <c r="E81" s="45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3" t="str">
        <f t="shared" si="2"/>
        <v> </v>
      </c>
      <c r="AF81" s="44" t="str">
        <f t="shared" si="3"/>
        <v> </v>
      </c>
    </row>
    <row r="82" spans="3:32" ht="13.5" thickBot="1">
      <c r="C82" s="56">
        <v>45</v>
      </c>
      <c r="D82" s="45" t="str">
        <f>IF(Liste!C49=0," ",Liste!C49)</f>
        <v> </v>
      </c>
      <c r="E82" s="45" t="str">
        <f>IF(Liste!D49=0," ",Liste!D49)</f>
        <v> 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43" t="str">
        <f t="shared" si="2"/>
        <v> </v>
      </c>
      <c r="AF82" s="44" t="str">
        <f t="shared" si="3"/>
        <v> </v>
      </c>
    </row>
    <row r="83" spans="3:32" ht="13.5" thickBot="1">
      <c r="C83" s="114" t="s">
        <v>7</v>
      </c>
      <c r="D83" s="115"/>
      <c r="E83" s="115"/>
      <c r="F83" s="55" t="str">
        <f>IF(F9=0," ",((SUM(F38:F82)/COUNT(F38:F82))*100)/F9)</f>
        <v> </v>
      </c>
      <c r="G83" s="55" t="str">
        <f>IF(F10=0," ",((SUM(G38:G82)/COUNT(G38:G82))*100)/F10)</f>
        <v> </v>
      </c>
      <c r="H83" s="55" t="str">
        <f>IF(F11=0," ",((SUM(H38:H82)/COUNT(H38:H82))*100)/F11)</f>
        <v> </v>
      </c>
      <c r="I83" s="55" t="str">
        <f>IF(F12=0," ",((SUM(I38:I82)/COUNT(I38:I82))*100)/F12)</f>
        <v> </v>
      </c>
      <c r="J83" s="55" t="str">
        <f>IF(F13=0," ",((SUM(J38:J82)/COUNT(J38:J82))*100)/F13)</f>
        <v> </v>
      </c>
      <c r="K83" s="55" t="str">
        <f>IF(F14=0," ",((SUM(K38:K82)/COUNT(K38:K82))*100)/F14)</f>
        <v> </v>
      </c>
      <c r="L83" s="55" t="str">
        <f>IF(F15=0," ",((SUM(L38:L82)/COUNT(L38:L82))*100)/F15)</f>
        <v> </v>
      </c>
      <c r="M83" s="55" t="str">
        <f>IF(F16=0," ",((SUM(M38:M82)/COUNT(M38:M82))*100)/F16)</f>
        <v> </v>
      </c>
      <c r="N83" s="55" t="str">
        <f>IF(F17=0," ",((SUM(N38:N82)/COUNT(N38:N82))*100)/F17)</f>
        <v> </v>
      </c>
      <c r="O83" s="55" t="str">
        <f>IF(F18=0," ",((SUM(O38:O82)/COUNT(O38:O82))*100)/F18)</f>
        <v> </v>
      </c>
      <c r="P83" s="55" t="str">
        <f>IF(F19=0," ",((SUM(P38:P82)/COUNT(P38:P82))*100)/F19)</f>
        <v> </v>
      </c>
      <c r="Q83" s="55" t="str">
        <f>IF(F20=0," ",((SUM(Q38:Q82)/COUNT(Q38:Q82))*100)/F20)</f>
        <v> </v>
      </c>
      <c r="R83" s="55" t="str">
        <f>IF(F21=0," ",((SUM(R38:R82)/COUNT(R38:R82))*100)/F21)</f>
        <v> </v>
      </c>
      <c r="S83" s="55" t="str">
        <f>IF(F22=0," ",((SUM(S38:S82)/COUNT(S38:S82))*100)/F22)</f>
        <v> </v>
      </c>
      <c r="T83" s="55" t="str">
        <f>IF(F23=0," ",((SUM(T38:T82)/COUNT(T38:T82))*100)/F23)</f>
        <v> </v>
      </c>
      <c r="U83" s="55" t="str">
        <f>IF(F24=0," ",((SUM(U38:U82)/COUNT(U38:U82))*100)/F24)</f>
        <v> </v>
      </c>
      <c r="V83" s="55" t="str">
        <f>IF(F25=0," ",((SUM(V38:V82)/COUNT(V38:V82))*100)/F25)</f>
        <v> </v>
      </c>
      <c r="W83" s="55" t="str">
        <f>IF(F26=0," ",((SUM(W38:W82)/COUNT(W38:W82))*100)/F26)</f>
        <v> </v>
      </c>
      <c r="X83" s="55" t="str">
        <f>IF(F27=0," ",((SUM(X38:X82)/COUNT(X38:X82))*100)/F27)</f>
        <v> </v>
      </c>
      <c r="Y83" s="55" t="str">
        <f>IF(F28=0," ",((SUM(Y38:Y82)/COUNT(Y38:Y82))*100)/F28)</f>
        <v> </v>
      </c>
      <c r="Z83" s="55" t="str">
        <f>IF(F29=0," ",((SUM(Z38:Z82)/COUNT(Z38:Z82))*100)/F29)</f>
        <v> </v>
      </c>
      <c r="AA83" s="55" t="str">
        <f>IF(F30=0," ",((SUM(AA38:AA82)/COUNT(AA38:AA82))*100)/F30)</f>
        <v> </v>
      </c>
      <c r="AB83" s="55" t="str">
        <f>IF(F31=0," ",((SUM(AB38:AB82)/COUNT(AB38:AB82))*100)/F31)</f>
        <v> </v>
      </c>
      <c r="AC83" s="55" t="str">
        <f>IF(F32=0," ",((SUM(AC38:AC82)/COUNT(AC38:AC82))*100)/F32)</f>
        <v> </v>
      </c>
      <c r="AD83" s="55" t="str">
        <f>IF(F33=0," ",((SUM(AD38:AD82)/COUNT(AD38:AD82))*100)/F33)</f>
        <v> </v>
      </c>
      <c r="AE83" s="28"/>
      <c r="AF83" s="28"/>
    </row>
    <row r="84" spans="3:32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40"/>
      <c r="Z86" s="40"/>
      <c r="AA86" s="40"/>
      <c r="AB86" s="102">
        <f ca="1">TODAY()</f>
        <v>42491</v>
      </c>
      <c r="AC86" s="102"/>
      <c r="AD86" s="102"/>
      <c r="AE86" s="102"/>
      <c r="AF86" s="102"/>
    </row>
    <row r="87" spans="25:32" ht="12.75">
      <c r="Y87" s="42"/>
      <c r="Z87" s="42"/>
      <c r="AA87" s="42"/>
      <c r="AB87" s="95">
        <f>('1.Dön-1.Sınav'!AB87:AF87)</f>
        <v>0</v>
      </c>
      <c r="AC87" s="95"/>
      <c r="AD87" s="95"/>
      <c r="AE87" s="95"/>
      <c r="AF87" s="95"/>
    </row>
    <row r="88" spans="25:32" ht="12.75">
      <c r="Y88" s="41"/>
      <c r="Z88" s="41"/>
      <c r="AA88" s="41"/>
      <c r="AB88" s="74" t="s">
        <v>44</v>
      </c>
      <c r="AC88" s="74"/>
      <c r="AD88" s="74"/>
      <c r="AE88" s="74"/>
      <c r="AF88" s="74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8:E18"/>
    <mergeCell ref="H18:A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C36:E36"/>
    <mergeCell ref="F36:AD36"/>
    <mergeCell ref="AE36:AE37"/>
    <mergeCell ref="AF36:AF37"/>
    <mergeCell ref="C83:E83"/>
    <mergeCell ref="AB86:AF86"/>
    <mergeCell ref="AB87:AF87"/>
    <mergeCell ref="AB88:AF88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82">
    <cfRule type="cellIs" priority="1" dxfId="16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5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J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2.75390625" style="2" customWidth="1"/>
    <col min="3" max="3" width="5.625" style="2" customWidth="1"/>
    <col min="4" max="4" width="6.75390625" style="2" customWidth="1"/>
    <col min="5" max="5" width="26.375" style="2" customWidth="1"/>
    <col min="6" max="6" width="4.625" style="2" customWidth="1"/>
    <col min="7" max="30" width="3.75390625" style="2" customWidth="1"/>
    <col min="31" max="31" width="5.625" style="2" customWidth="1"/>
    <col min="32" max="32" width="10.25390625" style="2" customWidth="1"/>
    <col min="33" max="33" width="8.375" style="2" customWidth="1"/>
    <col min="34" max="34" width="23.37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22" t="s">
        <v>22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7"/>
      <c r="AH2" s="120" t="s">
        <v>18</v>
      </c>
      <c r="AI2" s="120"/>
      <c r="AJ2" s="120"/>
    </row>
    <row r="3" spans="2:36" ht="15" customHeight="1">
      <c r="B3" s="23"/>
      <c r="C3" s="124" t="s">
        <v>12</v>
      </c>
      <c r="D3" s="125"/>
      <c r="E3" s="132" t="str">
        <f>Liste!G4&amp;Liste!H4</f>
        <v>:</v>
      </c>
      <c r="F3" s="132"/>
      <c r="G3" s="101" t="s">
        <v>15</v>
      </c>
      <c r="H3" s="101"/>
      <c r="I3" s="101"/>
      <c r="J3" s="101"/>
      <c r="K3" s="132" t="str">
        <f>Liste!G6&amp;" "&amp;Liste!H6</f>
        <v>: 12/A</v>
      </c>
      <c r="L3" s="132"/>
      <c r="M3" s="132"/>
      <c r="N3" s="132"/>
      <c r="O3" s="132"/>
      <c r="P3" s="133"/>
      <c r="Q3" s="24"/>
      <c r="R3" s="126" t="s">
        <v>11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7"/>
      <c r="AH3" s="121" t="s">
        <v>27</v>
      </c>
      <c r="AI3" s="120"/>
      <c r="AJ3" s="120"/>
    </row>
    <row r="4" spans="2:32" ht="15" customHeight="1" thickBot="1">
      <c r="B4" s="23"/>
      <c r="C4" s="111" t="s">
        <v>13</v>
      </c>
      <c r="D4" s="112"/>
      <c r="E4" s="113" t="str">
        <f>Liste!G5&amp;Liste!H5</f>
        <v>:2013-2014</v>
      </c>
      <c r="F4" s="113"/>
      <c r="G4" s="123" t="s">
        <v>37</v>
      </c>
      <c r="H4" s="123"/>
      <c r="I4" s="123"/>
      <c r="J4" s="123"/>
      <c r="K4" s="113" t="s">
        <v>48</v>
      </c>
      <c r="L4" s="113"/>
      <c r="M4" s="113"/>
      <c r="N4" s="113"/>
      <c r="O4" s="113"/>
      <c r="P4" s="134"/>
      <c r="Q4" s="3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</row>
    <row r="5" spans="2:36" ht="15" customHeight="1">
      <c r="B5" s="23"/>
      <c r="C5" s="111" t="s">
        <v>14</v>
      </c>
      <c r="D5" s="112"/>
      <c r="E5" s="113" t="s">
        <v>25</v>
      </c>
      <c r="F5" s="113"/>
      <c r="G5" s="123" t="s">
        <v>29</v>
      </c>
      <c r="H5" s="123"/>
      <c r="I5" s="123"/>
      <c r="J5" s="123"/>
      <c r="K5" s="113" t="str">
        <f>Liste!G8&amp;" "&amp;Liste!H7</f>
        <v>: Dil ve Anlatım</v>
      </c>
      <c r="L5" s="113"/>
      <c r="M5" s="113"/>
      <c r="N5" s="113"/>
      <c r="O5" s="113"/>
      <c r="P5" s="134"/>
      <c r="Q5" s="24"/>
      <c r="R5" s="149" t="s">
        <v>19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41" t="e">
        <f>O16</f>
        <v>#DIV/0!</v>
      </c>
      <c r="AE5" s="141"/>
      <c r="AF5" s="50" t="s">
        <v>20</v>
      </c>
      <c r="AH5" s="142" t="s">
        <v>36</v>
      </c>
      <c r="AI5" s="142"/>
      <c r="AJ5" s="142"/>
    </row>
    <row r="6" spans="2:36" ht="15" customHeight="1" thickBot="1">
      <c r="B6" s="23"/>
      <c r="C6" s="146" t="s">
        <v>30</v>
      </c>
      <c r="D6" s="147"/>
      <c r="E6" s="103" t="str">
        <f>Liste!G7&amp;Liste!H8</f>
        <v>:</v>
      </c>
      <c r="F6" s="103"/>
      <c r="G6" s="85"/>
      <c r="H6" s="85"/>
      <c r="I6" s="85"/>
      <c r="J6" s="85"/>
      <c r="K6" s="103"/>
      <c r="L6" s="103"/>
      <c r="M6" s="103"/>
      <c r="N6" s="103"/>
      <c r="O6" s="103"/>
      <c r="P6" s="148"/>
      <c r="Q6" s="24"/>
      <c r="R6" s="79" t="s">
        <v>46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H6" s="142"/>
      <c r="AI6" s="142"/>
      <c r="AJ6" s="142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43">
        <f>CONCATENATE(AJ9,AJ10,AJ11,AJ12,AJ13,AJ14,AJ15,AJ16,AJ17,AJ18,AJ19,AJ20,AJ21,AJ23,AJ24,AJ25,AJ26,AJ27,AJ28,AJ29,AJ30,AJ31,AJ32,AJ33)</f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/>
      <c r="AH7" s="142"/>
      <c r="AI7" s="142"/>
      <c r="AJ7" s="142"/>
    </row>
    <row r="8" spans="2:32" ht="21" customHeight="1">
      <c r="B8" s="1"/>
      <c r="C8" s="104" t="s">
        <v>21</v>
      </c>
      <c r="D8" s="105"/>
      <c r="E8" s="105"/>
      <c r="F8" s="27" t="s">
        <v>16</v>
      </c>
      <c r="G8" s="3"/>
      <c r="H8" s="92" t="s">
        <v>9</v>
      </c>
      <c r="I8" s="93"/>
      <c r="J8" s="93"/>
      <c r="K8" s="93"/>
      <c r="L8" s="93"/>
      <c r="M8" s="93"/>
      <c r="N8" s="93"/>
      <c r="O8" s="93"/>
      <c r="P8" s="94"/>
      <c r="Q8" s="25"/>
      <c r="R8" s="143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5"/>
    </row>
    <row r="9" spans="2:36" ht="19.5" customHeight="1">
      <c r="B9" s="1"/>
      <c r="C9" s="37">
        <v>1</v>
      </c>
      <c r="D9" s="110"/>
      <c r="E9" s="110"/>
      <c r="F9" s="38"/>
      <c r="G9" s="3"/>
      <c r="H9" s="88" t="s">
        <v>38</v>
      </c>
      <c r="I9" s="89"/>
      <c r="J9" s="89"/>
      <c r="K9" s="89"/>
      <c r="L9" s="89"/>
      <c r="M9" s="89"/>
      <c r="N9" s="89"/>
      <c r="O9" s="90">
        <f>COUNTIF(AF38:AF82,"GEÇMEZ")</f>
        <v>0</v>
      </c>
      <c r="P9" s="91"/>
      <c r="Q9" s="25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110"/>
      <c r="E10" s="110"/>
      <c r="F10" s="38"/>
      <c r="G10" s="3"/>
      <c r="H10" s="88" t="s">
        <v>39</v>
      </c>
      <c r="I10" s="89"/>
      <c r="J10" s="89"/>
      <c r="K10" s="89"/>
      <c r="L10" s="89"/>
      <c r="M10" s="89"/>
      <c r="N10" s="89"/>
      <c r="O10" s="90">
        <f>COUNTIF(AF38:AF82,"GEÇER")</f>
        <v>0</v>
      </c>
      <c r="P10" s="91"/>
      <c r="Q10" s="25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H10" s="12">
        <f t="shared" si="0"/>
      </c>
      <c r="AI10" s="13" t="str">
        <f>G83</f>
        <v> </v>
      </c>
      <c r="AJ10" s="11">
        <f aca="true" t="shared" si="1" ref="AJ10:AJ33">IF(AI10&lt;50,"    * "&amp;AH10,"")</f>
      </c>
    </row>
    <row r="11" spans="2:36" ht="19.5" customHeight="1">
      <c r="B11" s="1"/>
      <c r="C11" s="37">
        <v>3</v>
      </c>
      <c r="D11" s="110"/>
      <c r="E11" s="110"/>
      <c r="F11" s="38"/>
      <c r="G11" s="3"/>
      <c r="H11" s="88" t="s">
        <v>40</v>
      </c>
      <c r="I11" s="89"/>
      <c r="J11" s="89"/>
      <c r="K11" s="89"/>
      <c r="L11" s="89"/>
      <c r="M11" s="89"/>
      <c r="N11" s="89"/>
      <c r="O11" s="90">
        <f>COUNTIF(AF38:AF82,"ORTA")</f>
        <v>0</v>
      </c>
      <c r="P11" s="91"/>
      <c r="Q11" s="25"/>
      <c r="R11" s="135" t="s">
        <v>24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7">
        <v>4</v>
      </c>
      <c r="D12" s="110"/>
      <c r="E12" s="110"/>
      <c r="F12" s="38"/>
      <c r="G12" s="3"/>
      <c r="H12" s="88" t="s">
        <v>41</v>
      </c>
      <c r="I12" s="89"/>
      <c r="J12" s="89"/>
      <c r="K12" s="89"/>
      <c r="L12" s="89"/>
      <c r="M12" s="89"/>
      <c r="N12" s="89"/>
      <c r="O12" s="90">
        <f>COUNTIF(AF38:AF82,"İYİ")</f>
        <v>0</v>
      </c>
      <c r="P12" s="91"/>
      <c r="Q12" s="25"/>
      <c r="R12" s="135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7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7">
        <v>5</v>
      </c>
      <c r="D13" s="110"/>
      <c r="E13" s="110"/>
      <c r="F13" s="38"/>
      <c r="G13" s="3"/>
      <c r="H13" s="88" t="s">
        <v>42</v>
      </c>
      <c r="I13" s="89"/>
      <c r="J13" s="89"/>
      <c r="K13" s="89"/>
      <c r="L13" s="89"/>
      <c r="M13" s="89"/>
      <c r="N13" s="89"/>
      <c r="O13" s="90">
        <f>COUNTIF(AF38:AF82,"PEKİYİ")</f>
        <v>0</v>
      </c>
      <c r="P13" s="91"/>
      <c r="Q13" s="25"/>
      <c r="R13" s="135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7">
        <v>6</v>
      </c>
      <c r="D14" s="110"/>
      <c r="E14" s="110"/>
      <c r="F14" s="38"/>
      <c r="G14" s="3"/>
      <c r="H14" s="138"/>
      <c r="I14" s="139"/>
      <c r="J14" s="139"/>
      <c r="K14" s="139"/>
      <c r="L14" s="139"/>
      <c r="M14" s="139"/>
      <c r="N14" s="139"/>
      <c r="O14" s="139"/>
      <c r="P14" s="140"/>
      <c r="Q14" s="25"/>
      <c r="R14" s="135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7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7">
        <v>7</v>
      </c>
      <c r="D15" s="110"/>
      <c r="E15" s="110"/>
      <c r="F15" s="38"/>
      <c r="G15" s="3"/>
      <c r="H15" s="88" t="s">
        <v>10</v>
      </c>
      <c r="I15" s="89"/>
      <c r="J15" s="89"/>
      <c r="K15" s="89"/>
      <c r="L15" s="89"/>
      <c r="M15" s="89"/>
      <c r="N15" s="89"/>
      <c r="O15" s="106" t="str">
        <f>IF(COUNT(AE38:AE82)=0," ",SUM(AE38:AE82)/COUNT(AE38:AE82))</f>
        <v> </v>
      </c>
      <c r="P15" s="107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5">
        <f>Liste!H8</f>
        <v>0</v>
      </c>
      <c r="AD15" s="75"/>
      <c r="AE15" s="75"/>
      <c r="AF15" s="76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110"/>
      <c r="E16" s="110"/>
      <c r="F16" s="38"/>
      <c r="G16" s="3"/>
      <c r="H16" s="86" t="s">
        <v>45</v>
      </c>
      <c r="I16" s="87"/>
      <c r="J16" s="87"/>
      <c r="K16" s="87"/>
      <c r="L16" s="87"/>
      <c r="M16" s="87"/>
      <c r="N16" s="87"/>
      <c r="O16" s="108" t="e">
        <f>SUM(O10:O13)/SUM(O9:O14)</f>
        <v>#DIV/0!</v>
      </c>
      <c r="P16" s="109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 t="str">
        <f>Liste!H9</f>
        <v>Türk Dili ve Edebiyatı</v>
      </c>
      <c r="AD16" s="77"/>
      <c r="AE16" s="77"/>
      <c r="AF16" s="78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110"/>
      <c r="E17" s="110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7">
        <v>10</v>
      </c>
      <c r="D18" s="110"/>
      <c r="E18" s="110"/>
      <c r="F18" s="38"/>
      <c r="G18" s="24"/>
      <c r="H18" s="82" t="s">
        <v>17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7">
        <v>11</v>
      </c>
      <c r="D19" s="110"/>
      <c r="E19" s="110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7">
        <v>12</v>
      </c>
      <c r="D20" s="110"/>
      <c r="E20" s="110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7">
        <v>13</v>
      </c>
      <c r="D21" s="110"/>
      <c r="E21" s="110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7">
        <v>14</v>
      </c>
      <c r="D22" s="110"/>
      <c r="E22" s="110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7">
        <v>15</v>
      </c>
      <c r="D23" s="110"/>
      <c r="E23" s="110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7">
        <v>16</v>
      </c>
      <c r="D24" s="110"/>
      <c r="E24" s="110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7">
        <v>17</v>
      </c>
      <c r="D25" s="110"/>
      <c r="E25" s="110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7">
        <v>18</v>
      </c>
      <c r="D26" s="110"/>
      <c r="E26" s="110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7">
        <v>19</v>
      </c>
      <c r="D27" s="110"/>
      <c r="E27" s="110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7">
        <v>20</v>
      </c>
      <c r="D28" s="110"/>
      <c r="E28" s="110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Y83</f>
        <v> </v>
      </c>
      <c r="AJ28" s="11">
        <f t="shared" si="1"/>
      </c>
    </row>
    <row r="29" spans="2:36" ht="19.5" customHeight="1">
      <c r="B29" s="1"/>
      <c r="C29" s="37">
        <v>21</v>
      </c>
      <c r="D29" s="110"/>
      <c r="E29" s="110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Z83</f>
        <v> </v>
      </c>
      <c r="AJ29" s="11">
        <f t="shared" si="1"/>
      </c>
    </row>
    <row r="30" spans="2:36" ht="19.5" customHeight="1">
      <c r="B30" s="1"/>
      <c r="C30" s="37">
        <v>22</v>
      </c>
      <c r="D30" s="110"/>
      <c r="E30" s="110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AA83</f>
        <v> </v>
      </c>
      <c r="AJ30" s="11">
        <f t="shared" si="1"/>
      </c>
    </row>
    <row r="31" spans="2:36" ht="19.5" customHeight="1">
      <c r="B31" s="1"/>
      <c r="C31" s="37">
        <v>23</v>
      </c>
      <c r="D31" s="110"/>
      <c r="E31" s="110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AB83</f>
        <v> </v>
      </c>
      <c r="AJ31" s="11">
        <f t="shared" si="1"/>
      </c>
    </row>
    <row r="32" spans="2:36" ht="19.5" customHeight="1">
      <c r="B32" s="1"/>
      <c r="C32" s="37">
        <v>24</v>
      </c>
      <c r="D32" s="110"/>
      <c r="E32" s="110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AC83</f>
        <v> </v>
      </c>
      <c r="AJ32" s="11">
        <f t="shared" si="1"/>
      </c>
    </row>
    <row r="33" spans="2:36" ht="19.5" customHeight="1">
      <c r="B33" s="1"/>
      <c r="C33" s="37">
        <v>25</v>
      </c>
      <c r="D33" s="110"/>
      <c r="E33" s="110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AD83</f>
        <v> </v>
      </c>
      <c r="AJ33" s="11">
        <f t="shared" si="1"/>
      </c>
    </row>
    <row r="34" spans="2:35" ht="19.5" customHeight="1" thickBot="1">
      <c r="B34" s="1"/>
      <c r="C34" s="117" t="s">
        <v>8</v>
      </c>
      <c r="D34" s="118"/>
      <c r="E34" s="11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16" t="s">
        <v>0</v>
      </c>
      <c r="D36" s="100"/>
      <c r="E36" s="100"/>
      <c r="F36" s="100" t="s">
        <v>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96" t="s">
        <v>6</v>
      </c>
      <c r="AF36" s="98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97"/>
      <c r="AF37" s="99"/>
      <c r="AH37" s="12"/>
      <c r="AI37" s="13"/>
    </row>
    <row r="38" spans="2:35" ht="15" customHeight="1">
      <c r="B38" s="1"/>
      <c r="C38" s="30">
        <v>1</v>
      </c>
      <c r="D38" s="45" t="str">
        <f>IF(Liste!C5=0," ",Liste!C5)</f>
        <v> </v>
      </c>
      <c r="E38" s="45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2" ref="AE38:AE8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 t="str">
        <f>IF(Liste!C6=0," ",Liste!C6)</f>
        <v> </v>
      </c>
      <c r="E39" s="45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2"/>
        <v> </v>
      </c>
      <c r="AF39" s="44" t="str">
        <f aca="true" t="shared" si="3" ref="AF39:AF8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 t="str">
        <f>IF(Liste!C7=0," ",Liste!C7)</f>
        <v> </v>
      </c>
      <c r="E40" s="45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2"/>
        <v> </v>
      </c>
      <c r="AF40" s="44" t="str">
        <f t="shared" si="3"/>
        <v> </v>
      </c>
      <c r="AH40" s="12"/>
      <c r="AI40" s="13"/>
    </row>
    <row r="41" spans="2:35" ht="15" customHeight="1">
      <c r="B41" s="1"/>
      <c r="C41" s="30">
        <v>4</v>
      </c>
      <c r="D41" s="45" t="str">
        <f>IF(Liste!C8=0," ",Liste!C8)</f>
        <v> </v>
      </c>
      <c r="E41" s="45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2"/>
        <v> </v>
      </c>
      <c r="AF41" s="44" t="str">
        <f t="shared" si="3"/>
        <v> </v>
      </c>
      <c r="AH41" s="12"/>
      <c r="AI41" s="13"/>
    </row>
    <row r="42" spans="2:34" ht="15" customHeight="1">
      <c r="B42" s="1"/>
      <c r="C42" s="30">
        <v>5</v>
      </c>
      <c r="D42" s="45" t="str">
        <f>IF(Liste!C9=0," ",Liste!C9)</f>
        <v> </v>
      </c>
      <c r="E42" s="45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2"/>
        <v> </v>
      </c>
      <c r="AF42" s="44" t="str">
        <f t="shared" si="3"/>
        <v> </v>
      </c>
      <c r="AH42" s="14"/>
    </row>
    <row r="43" spans="2:34" ht="15" customHeight="1">
      <c r="B43" s="1"/>
      <c r="C43" s="30">
        <v>6</v>
      </c>
      <c r="D43" s="45" t="str">
        <f>IF(Liste!C10=0," ",Liste!C10)</f>
        <v> </v>
      </c>
      <c r="E43" s="45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2"/>
        <v> </v>
      </c>
      <c r="AF43" s="44" t="str">
        <f t="shared" si="3"/>
        <v> </v>
      </c>
      <c r="AH43" s="14"/>
    </row>
    <row r="44" spans="2:34" ht="15" customHeight="1">
      <c r="B44" s="1"/>
      <c r="C44" s="30">
        <v>7</v>
      </c>
      <c r="D44" s="45" t="str">
        <f>IF(Liste!C11=0," ",Liste!C11)</f>
        <v> </v>
      </c>
      <c r="E44" s="45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2"/>
        <v> </v>
      </c>
      <c r="AF44" s="44" t="str">
        <f t="shared" si="3"/>
        <v> </v>
      </c>
      <c r="AH44" s="14"/>
    </row>
    <row r="45" spans="2:34" ht="15" customHeight="1">
      <c r="B45" s="1"/>
      <c r="C45" s="30">
        <v>8</v>
      </c>
      <c r="D45" s="45" t="str">
        <f>IF(Liste!C12=0," ",Liste!C12)</f>
        <v> </v>
      </c>
      <c r="E45" s="45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2"/>
        <v> </v>
      </c>
      <c r="AF45" s="44" t="str">
        <f t="shared" si="3"/>
        <v> </v>
      </c>
      <c r="AH45" s="14"/>
    </row>
    <row r="46" spans="2:34" ht="15" customHeight="1">
      <c r="B46" s="1"/>
      <c r="C46" s="30">
        <v>9</v>
      </c>
      <c r="D46" s="45" t="str">
        <f>IF(Liste!C13=0," ",Liste!C13)</f>
        <v> </v>
      </c>
      <c r="E46" s="45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2"/>
        <v> </v>
      </c>
      <c r="AF46" s="44" t="str">
        <f t="shared" si="3"/>
        <v> </v>
      </c>
      <c r="AH46" s="14"/>
    </row>
    <row r="47" spans="2:34" ht="15" customHeight="1">
      <c r="B47" s="1"/>
      <c r="C47" s="30">
        <v>10</v>
      </c>
      <c r="D47" s="45" t="str">
        <f>IF(Liste!C14=0," ",Liste!C14)</f>
        <v> </v>
      </c>
      <c r="E47" s="45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2"/>
        <v> </v>
      </c>
      <c r="AF47" s="44" t="str">
        <f>IF(AE47=" "," ",IF(AE47&gt;=85,"PEKİYİ",IF(AE47&gt;=70,"İYİ",IF(AE47&gt;=60,"ORTA",IF(AE47&gt;=50,"GEÇER",IF(AE47&lt;50,"GEÇMEZ"))))))</f>
        <v> </v>
      </c>
      <c r="AH47" s="14"/>
    </row>
    <row r="48" spans="2:34" ht="15" customHeight="1">
      <c r="B48" s="1"/>
      <c r="C48" s="30">
        <v>11</v>
      </c>
      <c r="D48" s="45" t="str">
        <f>IF(Liste!C15=0," ",Liste!C15)</f>
        <v> </v>
      </c>
      <c r="E48" s="45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2"/>
        <v> </v>
      </c>
      <c r="AF48" s="44" t="str">
        <f t="shared" si="3"/>
        <v> </v>
      </c>
      <c r="AH48" s="14"/>
    </row>
    <row r="49" spans="2:34" ht="15" customHeight="1">
      <c r="B49" s="1"/>
      <c r="C49" s="30">
        <v>12</v>
      </c>
      <c r="D49" s="45" t="str">
        <f>IF(Liste!C16=0," ",Liste!C16)</f>
        <v> </v>
      </c>
      <c r="E49" s="45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2"/>
        <v> </v>
      </c>
      <c r="AF49" s="44" t="str">
        <f t="shared" si="3"/>
        <v> </v>
      </c>
      <c r="AH49" s="14"/>
    </row>
    <row r="50" spans="2:34" ht="15" customHeight="1">
      <c r="B50" s="1"/>
      <c r="C50" s="30">
        <v>13</v>
      </c>
      <c r="D50" s="45" t="str">
        <f>IF(Liste!C17=0," ",Liste!C17)</f>
        <v> </v>
      </c>
      <c r="E50" s="45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2"/>
        <v> </v>
      </c>
      <c r="AF50" s="44" t="str">
        <f t="shared" si="3"/>
        <v> </v>
      </c>
      <c r="AH50" s="14"/>
    </row>
    <row r="51" spans="2:34" ht="15" customHeight="1">
      <c r="B51" s="1"/>
      <c r="C51" s="30">
        <v>14</v>
      </c>
      <c r="D51" s="45" t="str">
        <f>IF(Liste!C18=0," ",Liste!C18)</f>
        <v> </v>
      </c>
      <c r="E51" s="45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2"/>
        <v> </v>
      </c>
      <c r="AF51" s="44" t="str">
        <f t="shared" si="3"/>
        <v> </v>
      </c>
      <c r="AH51" s="14"/>
    </row>
    <row r="52" spans="2:34" ht="15" customHeight="1">
      <c r="B52" s="1"/>
      <c r="C52" s="30">
        <v>15</v>
      </c>
      <c r="D52" s="45" t="str">
        <f>IF(Liste!C19=0," ",Liste!C19)</f>
        <v> </v>
      </c>
      <c r="E52" s="45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2"/>
        <v> </v>
      </c>
      <c r="AF52" s="44" t="str">
        <f t="shared" si="3"/>
        <v> </v>
      </c>
      <c r="AH52" s="14"/>
    </row>
    <row r="53" spans="2:34" ht="15" customHeight="1">
      <c r="B53" s="1"/>
      <c r="C53" s="30">
        <v>16</v>
      </c>
      <c r="D53" s="45" t="str">
        <f>IF(Liste!C20=0," ",Liste!C20)</f>
        <v> </v>
      </c>
      <c r="E53" s="45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2"/>
        <v> </v>
      </c>
      <c r="AF53" s="44" t="str">
        <f t="shared" si="3"/>
        <v> </v>
      </c>
      <c r="AH53" s="14"/>
    </row>
    <row r="54" spans="2:34" ht="15" customHeight="1">
      <c r="B54" s="1"/>
      <c r="C54" s="30">
        <v>17</v>
      </c>
      <c r="D54" s="45" t="str">
        <f>IF(Liste!C21=0," ",Liste!C21)</f>
        <v> </v>
      </c>
      <c r="E54" s="45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2"/>
        <v> </v>
      </c>
      <c r="AF54" s="44" t="str">
        <f t="shared" si="3"/>
        <v> </v>
      </c>
      <c r="AH54" s="14"/>
    </row>
    <row r="55" spans="2:34" ht="15" customHeight="1">
      <c r="B55" s="1"/>
      <c r="C55" s="30">
        <v>18</v>
      </c>
      <c r="D55" s="45" t="str">
        <f>IF(Liste!C22=0," ",Liste!C22)</f>
        <v> </v>
      </c>
      <c r="E55" s="45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2"/>
        <v> </v>
      </c>
      <c r="AF55" s="44" t="str">
        <f t="shared" si="3"/>
        <v> </v>
      </c>
      <c r="AH55" s="14"/>
    </row>
    <row r="56" spans="2:34" ht="15" customHeight="1">
      <c r="B56" s="1"/>
      <c r="C56" s="30">
        <v>19</v>
      </c>
      <c r="D56" s="45" t="str">
        <f>IF(Liste!C23=0," ",Liste!C23)</f>
        <v> </v>
      </c>
      <c r="E56" s="45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2"/>
        <v> </v>
      </c>
      <c r="AF56" s="44" t="str">
        <f>IF(AE56=" "," ",IF(AE56&gt;=85,"PEKİYİ",IF(AE56&gt;=70,"İYİ",IF(AE56&gt;=60,"ORTA",IF(AE56&gt;=50,"GEÇER",IF(AE56&lt;50,"GEÇMEZ"))))))</f>
        <v> </v>
      </c>
      <c r="AH56" s="14"/>
    </row>
    <row r="57" spans="2:34" ht="15" customHeight="1">
      <c r="B57" s="1"/>
      <c r="C57" s="30">
        <v>20</v>
      </c>
      <c r="D57" s="45" t="str">
        <f>IF(Liste!C24=0," ",Liste!C24)</f>
        <v> </v>
      </c>
      <c r="E57" s="45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2"/>
        <v> </v>
      </c>
      <c r="AF57" s="44" t="str">
        <f t="shared" si="3"/>
        <v> </v>
      </c>
      <c r="AH57" s="14"/>
    </row>
    <row r="58" spans="2:34" ht="15" customHeight="1">
      <c r="B58" s="1"/>
      <c r="C58" s="30">
        <v>21</v>
      </c>
      <c r="D58" s="45" t="str">
        <f>IF(Liste!C25=0," ",Liste!C25)</f>
        <v> </v>
      </c>
      <c r="E58" s="45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2"/>
        <v> </v>
      </c>
      <c r="AF58" s="44" t="str">
        <f t="shared" si="3"/>
        <v> </v>
      </c>
      <c r="AH58" s="14"/>
    </row>
    <row r="59" spans="2:34" ht="15" customHeight="1">
      <c r="B59" s="1"/>
      <c r="C59" s="30">
        <v>22</v>
      </c>
      <c r="D59" s="45" t="str">
        <f>IF(Liste!C26=0," ",Liste!C26)</f>
        <v> </v>
      </c>
      <c r="E59" s="45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2"/>
        <v> </v>
      </c>
      <c r="AF59" s="44" t="str">
        <f t="shared" si="3"/>
        <v> </v>
      </c>
      <c r="AH59" s="14"/>
    </row>
    <row r="60" spans="2:34" ht="15" customHeight="1">
      <c r="B60" s="1"/>
      <c r="C60" s="30">
        <v>23</v>
      </c>
      <c r="D60" s="45" t="str">
        <f>IF(Liste!C27=0," ",Liste!C27)</f>
        <v> </v>
      </c>
      <c r="E60" s="45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2"/>
        <v> </v>
      </c>
      <c r="AF60" s="44" t="str">
        <f t="shared" si="3"/>
        <v> </v>
      </c>
      <c r="AH60" s="14"/>
    </row>
    <row r="61" spans="2:34" ht="15" customHeight="1">
      <c r="B61" s="1"/>
      <c r="C61" s="30">
        <v>24</v>
      </c>
      <c r="D61" s="45" t="str">
        <f>IF(Liste!C28=0," ",Liste!C28)</f>
        <v> </v>
      </c>
      <c r="E61" s="45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2"/>
        <v> </v>
      </c>
      <c r="AF61" s="44" t="str">
        <f t="shared" si="3"/>
        <v> </v>
      </c>
      <c r="AH61" s="14"/>
    </row>
    <row r="62" spans="2:34" ht="15" customHeight="1">
      <c r="B62" s="1"/>
      <c r="C62" s="30">
        <v>25</v>
      </c>
      <c r="D62" s="45" t="str">
        <f>IF(Liste!C29=0," ",Liste!C29)</f>
        <v> </v>
      </c>
      <c r="E62" s="45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2"/>
        <v> </v>
      </c>
      <c r="AF62" s="44" t="str">
        <f t="shared" si="3"/>
        <v> </v>
      </c>
      <c r="AH62" s="14"/>
    </row>
    <row r="63" spans="2:34" ht="15" customHeight="1">
      <c r="B63" s="1"/>
      <c r="C63" s="30">
        <v>26</v>
      </c>
      <c r="D63" s="45" t="str">
        <f>IF(Liste!C30=0," ",Liste!C30)</f>
        <v> </v>
      </c>
      <c r="E63" s="45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2"/>
        <v> </v>
      </c>
      <c r="AF63" s="44" t="str">
        <f t="shared" si="3"/>
        <v> </v>
      </c>
      <c r="AH63" s="14"/>
    </row>
    <row r="64" spans="2:32" ht="15" customHeight="1">
      <c r="B64" s="1"/>
      <c r="C64" s="30">
        <v>27</v>
      </c>
      <c r="D64" s="45" t="str">
        <f>IF(Liste!C31=0," ",Liste!C31)</f>
        <v> </v>
      </c>
      <c r="E64" s="45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2"/>
        <v> </v>
      </c>
      <c r="AF64" s="44" t="str">
        <f t="shared" si="3"/>
        <v> </v>
      </c>
    </row>
    <row r="65" spans="2:32" ht="15" customHeight="1">
      <c r="B65" s="1"/>
      <c r="C65" s="30">
        <v>28</v>
      </c>
      <c r="D65" s="45" t="str">
        <f>IF(Liste!C32=0," ",Liste!C32)</f>
        <v> </v>
      </c>
      <c r="E65" s="45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2"/>
        <v> </v>
      </c>
      <c r="AF65" s="44" t="str">
        <f>IF(AE65=" "," ",IF(AE65&gt;=85,"PEKİYİ",IF(AE65&gt;=70,"İYİ",IF(AE65&gt;=60,"ORTA",IF(AE65&gt;=50,"GEÇER",IF(AE65&lt;50,"GEÇMEZ"))))))</f>
        <v> </v>
      </c>
    </row>
    <row r="66" spans="2:32" ht="15" customHeight="1">
      <c r="B66" s="1"/>
      <c r="C66" s="30">
        <v>29</v>
      </c>
      <c r="D66" s="45" t="str">
        <f>IF(Liste!C33=0," ",Liste!C33)</f>
        <v> </v>
      </c>
      <c r="E66" s="45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2"/>
        <v> </v>
      </c>
      <c r="AF66" s="44" t="str">
        <f t="shared" si="3"/>
        <v> </v>
      </c>
    </row>
    <row r="67" spans="2:32" ht="15" customHeight="1">
      <c r="B67" s="1"/>
      <c r="C67" s="30">
        <v>30</v>
      </c>
      <c r="D67" s="45" t="str">
        <f>IF(Liste!C34=0," ",Liste!C34)</f>
        <v> </v>
      </c>
      <c r="E67" s="45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2"/>
        <v> </v>
      </c>
      <c r="AF67" s="44" t="str">
        <f t="shared" si="3"/>
        <v> </v>
      </c>
    </row>
    <row r="68" spans="2:32" ht="15" customHeight="1">
      <c r="B68" s="1"/>
      <c r="C68" s="30">
        <v>31</v>
      </c>
      <c r="D68" s="45" t="str">
        <f>IF(Liste!C35=0," ",Liste!C35)</f>
        <v> </v>
      </c>
      <c r="E68" s="45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2"/>
        <v> </v>
      </c>
      <c r="AF68" s="44" t="str">
        <f t="shared" si="3"/>
        <v> </v>
      </c>
    </row>
    <row r="69" spans="2:32" ht="15" customHeight="1">
      <c r="B69" s="1"/>
      <c r="C69" s="30">
        <v>32</v>
      </c>
      <c r="D69" s="45" t="str">
        <f>IF(Liste!C36=0," ",Liste!C36)</f>
        <v> </v>
      </c>
      <c r="E69" s="45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2"/>
        <v> </v>
      </c>
      <c r="AF69" s="44" t="str">
        <f t="shared" si="3"/>
        <v> </v>
      </c>
    </row>
    <row r="70" spans="2:32" ht="15" customHeight="1">
      <c r="B70" s="1"/>
      <c r="C70" s="30">
        <v>33</v>
      </c>
      <c r="D70" s="45" t="str">
        <f>IF(Liste!C37=0," ",Liste!C37)</f>
        <v> </v>
      </c>
      <c r="E70" s="45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2"/>
        <v> </v>
      </c>
      <c r="AF70" s="44" t="str">
        <f t="shared" si="3"/>
        <v> </v>
      </c>
    </row>
    <row r="71" spans="2:32" ht="15" customHeight="1">
      <c r="B71" s="1"/>
      <c r="C71" s="30">
        <v>34</v>
      </c>
      <c r="D71" s="45" t="str">
        <f>IF(Liste!C38=0," ",Liste!C38)</f>
        <v> </v>
      </c>
      <c r="E71" s="45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2"/>
        <v> </v>
      </c>
      <c r="AF71" s="44" t="str">
        <f t="shared" si="3"/>
        <v> </v>
      </c>
    </row>
    <row r="72" spans="2:32" ht="18" customHeight="1">
      <c r="B72" s="1"/>
      <c r="C72" s="30">
        <v>35</v>
      </c>
      <c r="D72" s="45" t="str">
        <f>IF(Liste!C39=0," ",Liste!C39)</f>
        <v> </v>
      </c>
      <c r="E72" s="45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3" t="str">
        <f t="shared" si="2"/>
        <v> </v>
      </c>
      <c r="AF72" s="44" t="str">
        <f t="shared" si="3"/>
        <v> </v>
      </c>
    </row>
    <row r="73" spans="2:32" ht="15" customHeight="1">
      <c r="B73" s="1"/>
      <c r="C73" s="30">
        <v>36</v>
      </c>
      <c r="D73" s="45" t="str">
        <f>IF(Liste!C40=0," ",Liste!C40)</f>
        <v> </v>
      </c>
      <c r="E73" s="45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3" t="str">
        <f t="shared" si="2"/>
        <v> </v>
      </c>
      <c r="AF73" s="44" t="str">
        <f t="shared" si="3"/>
        <v> </v>
      </c>
    </row>
    <row r="74" spans="2:32" ht="12.75">
      <c r="B74" s="1"/>
      <c r="C74" s="30">
        <v>37</v>
      </c>
      <c r="D74" s="45" t="str">
        <f>IF(Liste!C41=0," ",Liste!C41)</f>
        <v> </v>
      </c>
      <c r="E74" s="45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3" t="str">
        <f t="shared" si="2"/>
        <v> </v>
      </c>
      <c r="AF74" s="44" t="str">
        <f>IF(AE74=" "," ",IF(AE74&gt;=85,"PEKİYİ",IF(AE74&gt;=70,"İYİ",IF(AE74&gt;=60,"ORTA",IF(AE74&gt;=50,"GEÇER",IF(AE74&lt;50,"GEÇMEZ"))))))</f>
        <v> </v>
      </c>
    </row>
    <row r="75" spans="2:32" ht="12.75">
      <c r="B75" s="1"/>
      <c r="C75" s="30">
        <v>38</v>
      </c>
      <c r="D75" s="45" t="str">
        <f>IF(Liste!C42=0," ",Liste!C42)</f>
        <v> </v>
      </c>
      <c r="E75" s="45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3" t="str">
        <f t="shared" si="2"/>
        <v> </v>
      </c>
      <c r="AF75" s="44" t="str">
        <f t="shared" si="3"/>
        <v> </v>
      </c>
    </row>
    <row r="76" spans="3:33" ht="12.75">
      <c r="C76" s="30">
        <v>39</v>
      </c>
      <c r="D76" s="45" t="str">
        <f>IF(Liste!C43=0," ",Liste!C43)</f>
        <v> </v>
      </c>
      <c r="E76" s="45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3" t="str">
        <f t="shared" si="2"/>
        <v> </v>
      </c>
      <c r="AF76" s="44" t="str">
        <f t="shared" si="3"/>
        <v> </v>
      </c>
      <c r="AG76" s="40"/>
    </row>
    <row r="77" spans="3:33" ht="12.75">
      <c r="C77" s="30">
        <v>40</v>
      </c>
      <c r="D77" s="45" t="str">
        <f>IF(Liste!C44=0," ",Liste!C44)</f>
        <v> </v>
      </c>
      <c r="E77" s="45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3" t="str">
        <f t="shared" si="2"/>
        <v> </v>
      </c>
      <c r="AF77" s="44" t="str">
        <f t="shared" si="3"/>
        <v> </v>
      </c>
      <c r="AG77" s="42"/>
    </row>
    <row r="78" spans="3:33" ht="12.75">
      <c r="C78" s="30">
        <v>41</v>
      </c>
      <c r="D78" s="45" t="str">
        <f>IF(Liste!C45=0," ",Liste!C45)</f>
        <v> </v>
      </c>
      <c r="E78" s="45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3" t="str">
        <f t="shared" si="2"/>
        <v> </v>
      </c>
      <c r="AF78" s="44" t="str">
        <f t="shared" si="3"/>
        <v> </v>
      </c>
      <c r="AG78" s="41"/>
    </row>
    <row r="79" spans="3:32" ht="12.75">
      <c r="C79" s="30">
        <v>42</v>
      </c>
      <c r="D79" s="45" t="str">
        <f>IF(Liste!C46=0," ",Liste!C46)</f>
        <v> </v>
      </c>
      <c r="E79" s="45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3" t="str">
        <f t="shared" si="2"/>
        <v> </v>
      </c>
      <c r="AF79" s="44" t="str">
        <f t="shared" si="3"/>
        <v> </v>
      </c>
    </row>
    <row r="80" spans="3:32" ht="12.75">
      <c r="C80" s="30">
        <v>43</v>
      </c>
      <c r="D80" s="45" t="str">
        <f>IF(Liste!C47=0," ",Liste!C47)</f>
        <v> </v>
      </c>
      <c r="E80" s="45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3" t="str">
        <f t="shared" si="2"/>
        <v> </v>
      </c>
      <c r="AF80" s="44" t="str">
        <f t="shared" si="3"/>
        <v> </v>
      </c>
    </row>
    <row r="81" spans="3:32" ht="12.75">
      <c r="C81" s="30">
        <v>44</v>
      </c>
      <c r="D81" s="45" t="str">
        <f>IF(Liste!C48=0," ",Liste!C48)</f>
        <v> </v>
      </c>
      <c r="E81" s="45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3" t="str">
        <f t="shared" si="2"/>
        <v> </v>
      </c>
      <c r="AF81" s="44" t="str">
        <f t="shared" si="3"/>
        <v> </v>
      </c>
    </row>
    <row r="82" spans="3:32" ht="13.5" thickBot="1">
      <c r="C82" s="56">
        <v>45</v>
      </c>
      <c r="D82" s="45" t="str">
        <f>IF(Liste!C49=0," ",Liste!C49)</f>
        <v> </v>
      </c>
      <c r="E82" s="45" t="str">
        <f>IF(Liste!D49=0," ",Liste!D49)</f>
        <v> 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43" t="str">
        <f t="shared" si="2"/>
        <v> </v>
      </c>
      <c r="AF82" s="44" t="str">
        <f t="shared" si="3"/>
        <v> </v>
      </c>
    </row>
    <row r="83" spans="3:32" ht="13.5" thickBot="1">
      <c r="C83" s="114" t="s">
        <v>7</v>
      </c>
      <c r="D83" s="115"/>
      <c r="E83" s="115"/>
      <c r="F83" s="55" t="str">
        <f>IF(F9=0," ",((SUM(F38:F82)/COUNT(F38:F82))*100)/F9)</f>
        <v> </v>
      </c>
      <c r="G83" s="55" t="str">
        <f>IF(F10=0," ",((SUM(G38:G82)/COUNT(G38:G82))*100)/F10)</f>
        <v> </v>
      </c>
      <c r="H83" s="55" t="str">
        <f>IF(F11=0," ",((SUM(H38:H82)/COUNT(H38:H82))*100)/F11)</f>
        <v> </v>
      </c>
      <c r="I83" s="55" t="str">
        <f>IF(F12=0," ",((SUM(I38:I82)/COUNT(I38:I82))*100)/F12)</f>
        <v> </v>
      </c>
      <c r="J83" s="55" t="str">
        <f>IF(F13=0," ",((SUM(J38:J82)/COUNT(J38:J82))*100)/F13)</f>
        <v> </v>
      </c>
      <c r="K83" s="55" t="str">
        <f>IF(F14=0," ",((SUM(K38:K82)/COUNT(K38:K82))*100)/F14)</f>
        <v> </v>
      </c>
      <c r="L83" s="55" t="str">
        <f>IF(F15=0," ",((SUM(L38:L82)/COUNT(L38:L82))*100)/F15)</f>
        <v> </v>
      </c>
      <c r="M83" s="55" t="str">
        <f>IF(F16=0," ",((SUM(M38:M82)/COUNT(M38:M82))*100)/F16)</f>
        <v> </v>
      </c>
      <c r="N83" s="55" t="str">
        <f>IF(F17=0," ",((SUM(N38:N82)/COUNT(N38:N82))*100)/F17)</f>
        <v> </v>
      </c>
      <c r="O83" s="55" t="str">
        <f>IF(F18=0," ",((SUM(O38:O82)/COUNT(O38:O82))*100)/F18)</f>
        <v> </v>
      </c>
      <c r="P83" s="55" t="str">
        <f>IF(F19=0," ",((SUM(P38:P82)/COUNT(P38:P82))*100)/F19)</f>
        <v> </v>
      </c>
      <c r="Q83" s="55" t="str">
        <f>IF(F20=0," ",((SUM(Q38:Q82)/COUNT(Q38:Q82))*100)/F20)</f>
        <v> </v>
      </c>
      <c r="R83" s="55" t="str">
        <f>IF(F21=0," ",((SUM(R38:R82)/COUNT(R38:R82))*100)/F21)</f>
        <v> </v>
      </c>
      <c r="S83" s="55" t="str">
        <f>IF(F22=0," ",((SUM(S38:S82)/COUNT(S38:S82))*100)/F22)</f>
        <v> </v>
      </c>
      <c r="T83" s="55" t="str">
        <f>IF(F23=0," ",((SUM(T38:T82)/COUNT(T38:T82))*100)/F23)</f>
        <v> </v>
      </c>
      <c r="U83" s="55" t="str">
        <f>IF(F24=0," ",((SUM(U38:U82)/COUNT(U38:U82))*100)/F24)</f>
        <v> </v>
      </c>
      <c r="V83" s="55" t="str">
        <f>IF(F25=0," ",((SUM(V38:V82)/COUNT(V38:V82))*100)/F25)</f>
        <v> </v>
      </c>
      <c r="W83" s="55" t="str">
        <f>IF(F26=0," ",((SUM(W38:W82)/COUNT(W38:W82))*100)/F26)</f>
        <v> </v>
      </c>
      <c r="X83" s="55" t="str">
        <f>IF(F27=0," ",((SUM(X38:X82)/COUNT(X38:X82))*100)/F27)</f>
        <v> </v>
      </c>
      <c r="Y83" s="55" t="str">
        <f>IF(F28=0," ",((SUM(Y38:Y82)/COUNT(Y38:Y82))*100)/F28)</f>
        <v> </v>
      </c>
      <c r="Z83" s="55" t="str">
        <f>IF(F29=0," ",((SUM(Z38:Z82)/COUNT(Z38:Z82))*100)/F29)</f>
        <v> </v>
      </c>
      <c r="AA83" s="55" t="str">
        <f>IF(F30=0," ",((SUM(AA38:AA82)/COUNT(AA38:AA82))*100)/F30)</f>
        <v> </v>
      </c>
      <c r="AB83" s="55" t="str">
        <f>IF(F31=0," ",((SUM(AB38:AB82)/COUNT(AB38:AB82))*100)/F31)</f>
        <v> </v>
      </c>
      <c r="AC83" s="55" t="str">
        <f>IF(F32=0," ",((SUM(AC38:AC82)/COUNT(AC38:AC82))*100)/F32)</f>
        <v> </v>
      </c>
      <c r="AD83" s="55" t="str">
        <f>IF(F33=0," ",((SUM(AD38:AD82)/COUNT(AD38:AD82))*100)/F33)</f>
        <v> </v>
      </c>
      <c r="AE83" s="28"/>
      <c r="AF83" s="28"/>
    </row>
    <row r="84" spans="3:32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40"/>
      <c r="Z86" s="40"/>
      <c r="AA86" s="40"/>
      <c r="AB86" s="102">
        <f ca="1">TODAY()</f>
        <v>42491</v>
      </c>
      <c r="AC86" s="102"/>
      <c r="AD86" s="102"/>
      <c r="AE86" s="102"/>
      <c r="AF86" s="102"/>
    </row>
    <row r="87" spans="25:32" ht="12.75">
      <c r="Y87" s="42"/>
      <c r="Z87" s="42"/>
      <c r="AA87" s="42"/>
      <c r="AB87" s="95">
        <f>('1.Dön-1.Sınav'!AB87:AF87)</f>
        <v>0</v>
      </c>
      <c r="AC87" s="95"/>
      <c r="AD87" s="95"/>
      <c r="AE87" s="95"/>
      <c r="AF87" s="95"/>
    </row>
    <row r="88" spans="25:32" ht="12.75">
      <c r="Y88" s="41"/>
      <c r="Z88" s="41"/>
      <c r="AA88" s="41"/>
      <c r="AB88" s="74" t="s">
        <v>44</v>
      </c>
      <c r="AC88" s="74"/>
      <c r="AD88" s="74"/>
      <c r="AE88" s="74"/>
      <c r="AF88" s="74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8:E18"/>
    <mergeCell ref="H18:A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C36:E36"/>
    <mergeCell ref="F36:AD36"/>
    <mergeCell ref="AE36:AE37"/>
    <mergeCell ref="AF36:AF37"/>
    <mergeCell ref="C83:E83"/>
    <mergeCell ref="AB86:AF86"/>
    <mergeCell ref="AB87:AF87"/>
    <mergeCell ref="AB88:AF88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16" operator="lessThan" stopIfTrue="1">
      <formula>50</formula>
    </cfRule>
    <cfRule type="cellIs" priority="3" dxfId="17" operator="lessThan" stopIfTrue="1">
      <formula>50</formula>
    </cfRule>
  </conditionalFormatting>
  <conditionalFormatting sqref="AF38:AF82">
    <cfRule type="cellIs" priority="1" dxfId="16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deniz</cp:lastModifiedBy>
  <cp:lastPrinted>2013-12-08T20:18:21Z</cp:lastPrinted>
  <dcterms:created xsi:type="dcterms:W3CDTF">2008-11-23T18:25:14Z</dcterms:created>
  <dcterms:modified xsi:type="dcterms:W3CDTF">2016-05-01T10:43:15Z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